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Documents\UZEI_akce\BIO_projekt propagace\clanky_PBLiga\Studie\"/>
    </mc:Choice>
  </mc:AlternateContent>
  <bookViews>
    <workbookView xWindow="6732" yWindow="1248" windowWidth="8820" windowHeight="6240"/>
  </bookViews>
  <sheets>
    <sheet name="rezidua pesticidu-zeleninaovoce" sheetId="28" r:id="rId1"/>
    <sheet name="vícenásobné nálezy_2018" sheetId="31" r:id="rId2"/>
    <sheet name="vícenásobné nálezy_2017" sheetId="30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K38" i="30" l="1"/>
  <c r="M38" i="30" s="1"/>
  <c r="K37" i="30"/>
  <c r="M37" i="30" s="1"/>
  <c r="J37" i="30"/>
  <c r="K33" i="30"/>
  <c r="M33" i="30" s="1"/>
  <c r="K32" i="30"/>
  <c r="M32" i="30" s="1"/>
  <c r="J32" i="30"/>
  <c r="K14" i="30"/>
  <c r="M14" i="30" s="1"/>
  <c r="K13" i="30"/>
  <c r="M13" i="30" s="1"/>
  <c r="J13" i="30"/>
  <c r="M37" i="31"/>
  <c r="K37" i="31"/>
  <c r="M38" i="31"/>
  <c r="M33" i="31"/>
  <c r="K38" i="31"/>
  <c r="J37" i="31"/>
  <c r="K32" i="31"/>
  <c r="K14" i="31"/>
  <c r="H70" i="28"/>
  <c r="H5" i="28"/>
  <c r="N69" i="28" l="1"/>
  <c r="M69" i="28"/>
  <c r="L69" i="28"/>
  <c r="K69" i="28"/>
  <c r="G69" i="28"/>
  <c r="C69" i="28"/>
  <c r="D69" i="28"/>
  <c r="E69" i="28"/>
  <c r="B69" i="28"/>
  <c r="K33" i="31"/>
  <c r="L22" i="30"/>
  <c r="L23" i="30"/>
  <c r="L24" i="30"/>
  <c r="L25" i="30"/>
  <c r="L26" i="30"/>
  <c r="L27" i="30"/>
  <c r="L28" i="30"/>
  <c r="L29" i="30"/>
  <c r="L30" i="30"/>
  <c r="L21" i="30"/>
  <c r="K13" i="31"/>
  <c r="J13" i="31"/>
  <c r="J32" i="31"/>
  <c r="L25" i="31" s="1"/>
  <c r="L8" i="31"/>
  <c r="L4" i="31"/>
  <c r="L3" i="30"/>
  <c r="L4" i="30"/>
  <c r="L5" i="30"/>
  <c r="L6" i="30"/>
  <c r="L7" i="30"/>
  <c r="L8" i="30"/>
  <c r="L9" i="30"/>
  <c r="L10" i="30"/>
  <c r="L11" i="30"/>
  <c r="L2" i="30"/>
  <c r="P36" i="28"/>
  <c r="Q36" i="28" s="1"/>
  <c r="P32" i="28"/>
  <c r="Q32" i="28" s="1"/>
  <c r="P55" i="28"/>
  <c r="Q55" i="28" s="1"/>
  <c r="P33" i="28"/>
  <c r="Q33" i="28" s="1"/>
  <c r="P56" i="28"/>
  <c r="Q56" i="28" s="1"/>
  <c r="P48" i="28"/>
  <c r="Q48" i="28" s="1"/>
  <c r="P49" i="28"/>
  <c r="Q49" i="28" s="1"/>
  <c r="P34" i="28"/>
  <c r="Q34" i="28"/>
  <c r="P54" i="28"/>
  <c r="Q54" i="28" s="1"/>
  <c r="P50" i="28"/>
  <c r="Q50" i="28" s="1"/>
  <c r="P37" i="28"/>
  <c r="Q37" i="28" s="1"/>
  <c r="P58" i="28"/>
  <c r="Q58" i="28"/>
  <c r="P57" i="28"/>
  <c r="Q57" i="28" s="1"/>
  <c r="P42" i="28"/>
  <c r="Q42" i="28" s="1"/>
  <c r="P51" i="28"/>
  <c r="Q51" i="28" s="1"/>
  <c r="P39" i="28"/>
  <c r="Q39" i="28"/>
  <c r="P44" i="28"/>
  <c r="Q44" i="28" s="1"/>
  <c r="P40" i="28"/>
  <c r="Q40" i="28" s="1"/>
  <c r="P35" i="28"/>
  <c r="Q35" i="28" s="1"/>
  <c r="P59" i="28"/>
  <c r="Q59" i="28"/>
  <c r="P41" i="28"/>
  <c r="Q41" i="28" s="1"/>
  <c r="P38" i="28"/>
  <c r="Q38" i="28" s="1"/>
  <c r="P46" i="28"/>
  <c r="Q46" i="28" s="1"/>
  <c r="P45" i="28"/>
  <c r="Q45" i="28"/>
  <c r="P52" i="28"/>
  <c r="Q52" i="28" s="1"/>
  <c r="P53" i="28"/>
  <c r="Q53" i="28" s="1"/>
  <c r="P43" i="28"/>
  <c r="Q43" i="28" s="1"/>
  <c r="P47" i="28"/>
  <c r="Q47" i="28" s="1"/>
  <c r="L61" i="28"/>
  <c r="M61" i="28"/>
  <c r="N61" i="28"/>
  <c r="P61" i="28" s="1"/>
  <c r="Q61" i="28" s="1"/>
  <c r="K61" i="28"/>
  <c r="P24" i="28"/>
  <c r="Q24" i="28" s="1"/>
  <c r="P16" i="28"/>
  <c r="Q16" i="28" s="1"/>
  <c r="P22" i="28"/>
  <c r="Q22" i="28" s="1"/>
  <c r="P12" i="28"/>
  <c r="Q12" i="28" s="1"/>
  <c r="P19" i="28"/>
  <c r="Q19" i="28" s="1"/>
  <c r="P8" i="28"/>
  <c r="Q8" i="28" s="1"/>
  <c r="P18" i="28"/>
  <c r="Q18" i="28" s="1"/>
  <c r="P7" i="28"/>
  <c r="Q7" i="28" s="1"/>
  <c r="P23" i="28"/>
  <c r="Q23" i="28" s="1"/>
  <c r="P20" i="28"/>
  <c r="Q20" i="28" s="1"/>
  <c r="P11" i="28"/>
  <c r="Q11" i="28" s="1"/>
  <c r="P15" i="28"/>
  <c r="Q15" i="28" s="1"/>
  <c r="P9" i="28"/>
  <c r="Q9" i="28" s="1"/>
  <c r="P13" i="28"/>
  <c r="Q13" i="28" s="1"/>
  <c r="P6" i="28"/>
  <c r="Q6" i="28" s="1"/>
  <c r="P21" i="28"/>
  <c r="Q21" i="28" s="1"/>
  <c r="P10" i="28"/>
  <c r="Q10" i="28" s="1"/>
  <c r="P17" i="28"/>
  <c r="Q17" i="28" s="1"/>
  <c r="P5" i="28"/>
  <c r="Q5" i="28" s="1"/>
  <c r="P14" i="28"/>
  <c r="Q14" i="28" s="1"/>
  <c r="L25" i="28"/>
  <c r="M25" i="28"/>
  <c r="N25" i="28"/>
  <c r="K25" i="28"/>
  <c r="G33" i="28"/>
  <c r="H33" i="28" s="1"/>
  <c r="G58" i="28"/>
  <c r="H58" i="28" s="1"/>
  <c r="G44" i="28"/>
  <c r="H44" i="28" s="1"/>
  <c r="G50" i="28"/>
  <c r="H50" i="28" s="1"/>
  <c r="G55" i="28"/>
  <c r="H55" i="28" s="1"/>
  <c r="G57" i="28"/>
  <c r="H57" i="28" s="1"/>
  <c r="G42" i="28"/>
  <c r="H42" i="28" s="1"/>
  <c r="G51" i="28"/>
  <c r="H51" i="28" s="1"/>
  <c r="G34" i="28"/>
  <c r="H34" i="28" s="1"/>
  <c r="G60" i="28"/>
  <c r="H60" i="28" s="1"/>
  <c r="G53" i="28"/>
  <c r="H53" i="28" s="1"/>
  <c r="G56" i="28"/>
  <c r="H56" i="28" s="1"/>
  <c r="G35" i="28"/>
  <c r="H35" i="28" s="1"/>
  <c r="G36" i="28"/>
  <c r="H36" i="28" s="1"/>
  <c r="G45" i="28"/>
  <c r="H45" i="28" s="1"/>
  <c r="G43" i="28"/>
  <c r="H43" i="28" s="1"/>
  <c r="G37" i="28"/>
  <c r="H37" i="28" s="1"/>
  <c r="G40" i="28"/>
  <c r="H40" i="28" s="1"/>
  <c r="G38" i="28"/>
  <c r="H38" i="28" s="1"/>
  <c r="G39" i="28"/>
  <c r="H39" i="28" s="1"/>
  <c r="G59" i="28"/>
  <c r="H59" i="28" s="1"/>
  <c r="G46" i="28"/>
  <c r="H46" i="28" s="1"/>
  <c r="G52" i="28"/>
  <c r="H52" i="28" s="1"/>
  <c r="G41" i="28"/>
  <c r="H41" i="28" s="1"/>
  <c r="G49" i="28"/>
  <c r="H49" i="28" s="1"/>
  <c r="G54" i="28"/>
  <c r="H54" i="28" s="1"/>
  <c r="G48" i="28"/>
  <c r="H48" i="28" s="1"/>
  <c r="G47" i="28"/>
  <c r="H47" i="28" s="1"/>
  <c r="G61" i="28"/>
  <c r="H61" i="28" s="1"/>
  <c r="G32" i="28"/>
  <c r="H32" i="28" s="1"/>
  <c r="G19" i="28"/>
  <c r="H19" i="28" s="1"/>
  <c r="G15" i="28"/>
  <c r="H15" i="28" s="1"/>
  <c r="G13" i="28"/>
  <c r="H13" i="28" s="1"/>
  <c r="G21" i="28"/>
  <c r="H21" i="28" s="1"/>
  <c r="G22" i="28"/>
  <c r="H22" i="28" s="1"/>
  <c r="G5" i="28"/>
  <c r="G8" i="28"/>
  <c r="H8" i="28" s="1"/>
  <c r="G9" i="28"/>
  <c r="H9" i="28" s="1"/>
  <c r="G6" i="28"/>
  <c r="H6" i="28" s="1"/>
  <c r="G11" i="28"/>
  <c r="H11" i="28" s="1"/>
  <c r="G10" i="28"/>
  <c r="H10" i="28" s="1"/>
  <c r="G20" i="28"/>
  <c r="H20" i="28" s="1"/>
  <c r="G23" i="28"/>
  <c r="H23" i="28" s="1"/>
  <c r="G12" i="28"/>
  <c r="H12" i="28" s="1"/>
  <c r="G16" i="28"/>
  <c r="H16" i="28" s="1"/>
  <c r="G7" i="28"/>
  <c r="H7" i="28" s="1"/>
  <c r="G14" i="28"/>
  <c r="H14" i="28" s="1"/>
  <c r="G18" i="28"/>
  <c r="H18" i="28" s="1"/>
  <c r="G17" i="28"/>
  <c r="H17" i="28" s="1"/>
  <c r="G24" i="28"/>
  <c r="H24" i="28" s="1"/>
  <c r="G25" i="28"/>
  <c r="H25" i="28" s="1"/>
  <c r="L23" i="31" l="1"/>
  <c r="L27" i="31"/>
  <c r="L21" i="31"/>
  <c r="L26" i="31"/>
  <c r="L28" i="31"/>
  <c r="L22" i="31"/>
  <c r="L30" i="31"/>
  <c r="L24" i="31"/>
  <c r="L29" i="31"/>
  <c r="H69" i="28"/>
  <c r="P69" i="28"/>
  <c r="Q69" i="28" s="1"/>
  <c r="Q70" i="28"/>
  <c r="M32" i="31"/>
  <c r="M13" i="31"/>
  <c r="L5" i="31"/>
  <c r="L9" i="31"/>
  <c r="L2" i="31"/>
  <c r="L6" i="31"/>
  <c r="L10" i="31"/>
  <c r="M14" i="31"/>
  <c r="L3" i="31"/>
  <c r="L7" i="31"/>
  <c r="L11" i="31"/>
  <c r="P25" i="28"/>
  <c r="Q25" i="28" s="1"/>
</calcChain>
</file>

<file path=xl/comments1.xml><?xml version="1.0" encoding="utf-8"?>
<comments xmlns="http://schemas.openxmlformats.org/spreadsheetml/2006/main">
  <authors>
    <author>Andrea Hrabalová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formetanate - Itálie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chlorpyrifos, propargite - Polsko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fenvalerate - Turecko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etofenprox - Brazílie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ethephon, chlorpyrifos, spiroxamine - Maďarsko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chlorpyrifos - Polsko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flonicamid - Polsko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clofentezin - Maroko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238"/>
          </rPr>
          <t>Andrea Hrabalová:</t>
        </r>
        <r>
          <rPr>
            <sz val="9"/>
            <color indexed="81"/>
            <rFont val="Tahoma"/>
            <family val="2"/>
            <charset val="238"/>
          </rPr>
          <t xml:space="preserve">
flonicamid, methomyl, tebuconazole - Polsko</t>
        </r>
      </text>
    </comment>
  </commentList>
</comments>
</file>

<file path=xl/sharedStrings.xml><?xml version="1.0" encoding="utf-8"?>
<sst xmlns="http://schemas.openxmlformats.org/spreadsheetml/2006/main" count="197" uniqueCount="94">
  <si>
    <t>mrkev</t>
  </si>
  <si>
    <t>celer</t>
  </si>
  <si>
    <t>petržel</t>
  </si>
  <si>
    <t>ředkvičky</t>
  </si>
  <si>
    <t>špenát</t>
  </si>
  <si>
    <t>brokolice</t>
  </si>
  <si>
    <t>fazolové lusky</t>
  </si>
  <si>
    <t>květák</t>
  </si>
  <si>
    <t>lilek</t>
  </si>
  <si>
    <t>okurky salátové</t>
  </si>
  <si>
    <t>paprika</t>
  </si>
  <si>
    <t>pór</t>
  </si>
  <si>
    <t>rajčata</t>
  </si>
  <si>
    <t>salát</t>
  </si>
  <si>
    <t>zelí hlávkové</t>
  </si>
  <si>
    <t>zelí pekingské</t>
  </si>
  <si>
    <t>bez nálezu</t>
  </si>
  <si>
    <t>s nadlimitním nálezem</t>
  </si>
  <si>
    <t>ananas</t>
  </si>
  <si>
    <t>banány</t>
  </si>
  <si>
    <t>citrony</t>
  </si>
  <si>
    <t>hrozny stolní</t>
  </si>
  <si>
    <t>hrušky</t>
  </si>
  <si>
    <t>jablka</t>
  </si>
  <si>
    <t>jahody</t>
  </si>
  <si>
    <t>kiwi</t>
  </si>
  <si>
    <t>mandarinky</t>
  </si>
  <si>
    <t>meruňky</t>
  </si>
  <si>
    <t>pomeranče</t>
  </si>
  <si>
    <t>švestky</t>
  </si>
  <si>
    <t>s pozitivním nálezem</t>
  </si>
  <si>
    <t>cibule</t>
  </si>
  <si>
    <t>česnek</t>
  </si>
  <si>
    <t>hrachové lusky</t>
  </si>
  <si>
    <t>kapusta růžičková</t>
  </si>
  <si>
    <t>hrách vyluštěný</t>
  </si>
  <si>
    <t>kapusta hlávková</t>
  </si>
  <si>
    <t>kukuřice cukrová</t>
  </si>
  <si>
    <t>petržel nať</t>
  </si>
  <si>
    <t>avokádo</t>
  </si>
  <si>
    <t>liči</t>
  </si>
  <si>
    <t>mango</t>
  </si>
  <si>
    <t>papája</t>
  </si>
  <si>
    <t>celkový počet analyzovaných vzorků</t>
  </si>
  <si>
    <t>broskve/nektarinky</t>
  </si>
  <si>
    <t>EU</t>
  </si>
  <si>
    <t>ČR</t>
  </si>
  <si>
    <t>Počet vzorků s 1 nálezem</t>
  </si>
  <si>
    <t>Počet vzorků bez nálezu</t>
  </si>
  <si>
    <t>2 nálezy</t>
  </si>
  <si>
    <t>3 nálezy</t>
  </si>
  <si>
    <t>5 nálezů</t>
  </si>
  <si>
    <t>4 nálezy</t>
  </si>
  <si>
    <t>s více než 8 nálezy</t>
  </si>
  <si>
    <t>6 nálezů</t>
  </si>
  <si>
    <t>7 nálezů</t>
  </si>
  <si>
    <t>8 nálezů</t>
  </si>
  <si>
    <t>grapefruit/pomelo</t>
  </si>
  <si>
    <t>celer bulvový</t>
  </si>
  <si>
    <t>houby pěstované</t>
  </si>
  <si>
    <t>koriandr</t>
  </si>
  <si>
    <t xml:space="preserve">meloun cukrový </t>
  </si>
  <si>
    <t>meloun vodní</t>
  </si>
  <si>
    <t>pažitka</t>
  </si>
  <si>
    <t>kopr</t>
  </si>
  <si>
    <t>fíky</t>
  </si>
  <si>
    <t>granátové jablko</t>
  </si>
  <si>
    <t>sušené ovoce</t>
  </si>
  <si>
    <t>proslazené ovoce</t>
  </si>
  <si>
    <t xml:space="preserve">Ovoce celkem </t>
  </si>
  <si>
    <t>dovoz</t>
  </si>
  <si>
    <t>země původu neuvedena</t>
  </si>
  <si>
    <t>Komodita/analyt</t>
  </si>
  <si>
    <t>Rezidua pesticidů</t>
  </si>
  <si>
    <t>Zelenina celkem</t>
  </si>
  <si>
    <t>ZELENINA</t>
  </si>
  <si>
    <t>tomel (kaki)</t>
  </si>
  <si>
    <t>Ovoce celkem</t>
  </si>
  <si>
    <t>celer řapíkatý</t>
  </si>
  <si>
    <t>čerstvé byliny</t>
  </si>
  <si>
    <t>kukuřice cukrová -sterilovaná</t>
  </si>
  <si>
    <t>Vícenásobné nálezy pesticidy zelenina 2017</t>
  </si>
  <si>
    <t>Vícenásobné nálezy pesticidy ovoce 2017</t>
  </si>
  <si>
    <t>více jak 1 nález</t>
  </si>
  <si>
    <t>nález</t>
  </si>
  <si>
    <t>Vícenásobné nálezy pesticidy zelenina 2018</t>
  </si>
  <si>
    <t>Vícenásobné nálezy pesticidy ovoce 2018</t>
  </si>
  <si>
    <t>Celkem ovoce a zelenina</t>
  </si>
  <si>
    <t>podíl (%)</t>
  </si>
  <si>
    <t>OVOCE</t>
  </si>
  <si>
    <t>88% vzorků ovoce je s pozitivním nálezem reziduí pesticidů</t>
  </si>
  <si>
    <t>79% vzorků zeleniny je s pozitivním nálezem reziduí pesticidů</t>
  </si>
  <si>
    <t>83% vzorků ovoce a zeleniny je s pozitivním nálezem reziduí pesticidů</t>
  </si>
  <si>
    <t>2% vzorků ovoce a zeleniny je s nadlimitním nálezem reziduí pesticidů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</si>
</sst>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/>
    <xf numFmtId="1" fontId="3" fillId="0" borderId="0" xfId="0" applyNumberFormat="1" applyFont="1"/>
    <xf numFmtId="0" fontId="5" fillId="0" borderId="0" xfId="0" applyFont="1"/>
    <xf numFmtId="0" fontId="7" fillId="0" borderId="1" xfId="0" applyFont="1" applyBorder="1" applyAlignment="1">
      <alignment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top"/>
    </xf>
    <xf numFmtId="1" fontId="9" fillId="0" borderId="0" xfId="0" applyNumberFormat="1" applyFont="1" applyAlignment="1">
      <alignment vertical="top"/>
    </xf>
    <xf numFmtId="164" fontId="3" fillId="2" borderId="0" xfId="0" applyNumberFormat="1" applyFont="1" applyFill="1"/>
    <xf numFmtId="0" fontId="10" fillId="0" borderId="0" xfId="0" applyFont="1"/>
    <xf numFmtId="0" fontId="4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8" fillId="4" borderId="0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1" fontId="5" fillId="5" borderId="0" xfId="0" applyNumberFormat="1" applyFont="1" applyFill="1" applyBorder="1" applyAlignment="1">
      <alignment horizontal="right" vertical="center" wrapText="1"/>
    </xf>
    <xf numFmtId="1" fontId="5" fillId="6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" fontId="4" fillId="0" borderId="0" xfId="0" applyNumberFormat="1" applyFont="1"/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0" fontId="3" fillId="0" borderId="0" xfId="0" applyNumberFormat="1" applyFont="1"/>
    <xf numFmtId="1" fontId="3" fillId="0" borderId="0" xfId="0" applyNumberFormat="1" applyFont="1" applyAlignment="1">
      <alignment vertical="top"/>
    </xf>
    <xf numFmtId="164" fontId="3" fillId="5" borderId="0" xfId="0" applyNumberFormat="1" applyFont="1" applyFill="1"/>
    <xf numFmtId="0" fontId="3" fillId="5" borderId="0" xfId="0" applyFont="1" applyFill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E6E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312420</xdr:colOff>
      <xdr:row>16</xdr:row>
      <xdr:rowOff>141003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909" t="34842" r="28050" b="23062"/>
        <a:stretch/>
      </xdr:blipFill>
      <xdr:spPr>
        <a:xfrm>
          <a:off x="1" y="0"/>
          <a:ext cx="4579619" cy="2579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117315</xdr:rowOff>
    </xdr:from>
    <xdr:to>
      <xdr:col>7</xdr:col>
      <xdr:colOff>419100</xdr:colOff>
      <xdr:row>37</xdr:row>
      <xdr:rowOff>83821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254" t="28596" r="29911" b="23561"/>
        <a:stretch/>
      </xdr:blipFill>
      <xdr:spPr>
        <a:xfrm>
          <a:off x="0" y="2708115"/>
          <a:ext cx="4686300" cy="3014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419100</xdr:colOff>
      <xdr:row>19</xdr:row>
      <xdr:rowOff>114300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073" t="20972" r="35419" b="25924"/>
        <a:stretch/>
      </xdr:blipFill>
      <xdr:spPr>
        <a:xfrm>
          <a:off x="0" y="0"/>
          <a:ext cx="4686300" cy="30099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18</xdr:row>
      <xdr:rowOff>160020</xdr:rowOff>
    </xdr:from>
    <xdr:to>
      <xdr:col>8</xdr:col>
      <xdr:colOff>53233</xdr:colOff>
      <xdr:row>38</xdr:row>
      <xdr:rowOff>68580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399" t="25861" r="38587" b="26726"/>
        <a:stretch/>
      </xdr:blipFill>
      <xdr:spPr>
        <a:xfrm>
          <a:off x="38100" y="3177540"/>
          <a:ext cx="4891933" cy="29641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cen&#225;sn&#225;lezy%20pesticidy%2020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ícenásnálezy pesticidy 201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0"/>
  <sheetViews>
    <sheetView tabSelected="1" workbookViewId="0">
      <pane xSplit="1" ySplit="3" topLeftCell="B49" activePane="bottomRight" state="frozen"/>
      <selection pane="topRight" activeCell="B1" sqref="B1"/>
      <selection pane="bottomLeft" activeCell="A4" sqref="A4"/>
      <selection pane="bottomRight" activeCell="I56" sqref="I56"/>
    </sheetView>
  </sheetViews>
  <sheetFormatPr defaultRowHeight="12" x14ac:dyDescent="0.25"/>
  <cols>
    <col min="1" max="1" width="18.44140625" style="1" bestFit="1" customWidth="1"/>
    <col min="2" max="2" width="12.6640625" style="1" customWidth="1"/>
    <col min="3" max="3" width="8.88671875" style="1"/>
    <col min="4" max="4" width="8.88671875" style="3"/>
    <col min="5" max="5" width="8.88671875" style="1"/>
    <col min="6" max="6" width="3.21875" style="1" customWidth="1"/>
    <col min="7" max="7" width="3.109375" style="4" bestFit="1" customWidth="1"/>
    <col min="8" max="8" width="8.88671875" style="4"/>
    <col min="9" max="9" width="19.88671875" style="1" customWidth="1"/>
    <col min="10" max="10" width="21.21875" style="1" bestFit="1" customWidth="1"/>
    <col min="11" max="11" width="12.88671875" style="1" bestFit="1" customWidth="1"/>
    <col min="12" max="14" width="8.88671875" style="1"/>
    <col min="15" max="15" width="3.88671875" style="1" customWidth="1"/>
    <col min="16" max="16" width="3.109375" style="1" bestFit="1" customWidth="1"/>
    <col min="17" max="16384" width="8.88671875" style="1"/>
  </cols>
  <sheetData>
    <row r="1" spans="1:17" x14ac:dyDescent="0.25">
      <c r="A1" s="10" t="s">
        <v>73</v>
      </c>
      <c r="B1" s="10">
        <v>2018</v>
      </c>
      <c r="C1" s="10"/>
      <c r="D1" s="25"/>
      <c r="E1" s="10"/>
      <c r="F1" s="10"/>
      <c r="G1" s="10"/>
      <c r="H1" s="10"/>
      <c r="I1" s="10"/>
      <c r="J1" s="10" t="s">
        <v>73</v>
      </c>
      <c r="K1" s="10">
        <v>2017</v>
      </c>
    </row>
    <row r="3" spans="1:17" ht="36" x14ac:dyDescent="0.25">
      <c r="A3" s="16" t="s">
        <v>72</v>
      </c>
      <c r="B3" s="28" t="s">
        <v>43</v>
      </c>
      <c r="C3" s="28" t="s">
        <v>16</v>
      </c>
      <c r="D3" s="28" t="s">
        <v>30</v>
      </c>
      <c r="E3" s="28" t="s">
        <v>17</v>
      </c>
      <c r="H3" s="20" t="s">
        <v>88</v>
      </c>
      <c r="J3" s="16" t="s">
        <v>72</v>
      </c>
      <c r="K3" s="28" t="s">
        <v>43</v>
      </c>
      <c r="L3" s="28" t="s">
        <v>16</v>
      </c>
      <c r="M3" s="28" t="s">
        <v>30</v>
      </c>
      <c r="N3" s="28" t="s">
        <v>17</v>
      </c>
      <c r="P3" s="4"/>
      <c r="Q3" s="20" t="s">
        <v>88</v>
      </c>
    </row>
    <row r="4" spans="1:17" x14ac:dyDescent="0.25">
      <c r="A4" s="16" t="s">
        <v>89</v>
      </c>
      <c r="J4" s="16" t="s">
        <v>89</v>
      </c>
    </row>
    <row r="5" spans="1:17" x14ac:dyDescent="0.25">
      <c r="A5" s="5" t="s">
        <v>66</v>
      </c>
      <c r="B5" s="27">
        <v>1</v>
      </c>
      <c r="C5" s="27">
        <v>0</v>
      </c>
      <c r="D5" s="27">
        <v>1</v>
      </c>
      <c r="E5" s="27">
        <v>0</v>
      </c>
      <c r="F5" s="4"/>
      <c r="G5" s="6">
        <f t="shared" ref="G5:G25" si="0">E5+D5</f>
        <v>1</v>
      </c>
      <c r="H5" s="21">
        <f>G5/B5*100</f>
        <v>100</v>
      </c>
      <c r="J5" s="2" t="s">
        <v>39</v>
      </c>
      <c r="K5" s="2">
        <v>1</v>
      </c>
      <c r="L5" s="2">
        <v>0</v>
      </c>
      <c r="M5" s="2">
        <v>1</v>
      </c>
      <c r="N5" s="2">
        <v>0</v>
      </c>
      <c r="P5" s="6">
        <f t="shared" ref="P5:P25" si="1">N5+M5</f>
        <v>1</v>
      </c>
      <c r="Q5" s="21">
        <f t="shared" ref="Q5:Q25" si="2">P5/K5*100</f>
        <v>100</v>
      </c>
    </row>
    <row r="6" spans="1:17" x14ac:dyDescent="0.25">
      <c r="A6" s="5" t="s">
        <v>22</v>
      </c>
      <c r="B6" s="27">
        <v>14</v>
      </c>
      <c r="C6" s="27">
        <v>0</v>
      </c>
      <c r="D6" s="27">
        <v>14</v>
      </c>
      <c r="E6" s="27">
        <v>0</v>
      </c>
      <c r="F6" s="4"/>
      <c r="G6" s="6">
        <f t="shared" si="0"/>
        <v>14</v>
      </c>
      <c r="H6" s="21">
        <f t="shared" ref="H6:H25" si="3">G6/B6*100</f>
        <v>100</v>
      </c>
      <c r="J6" s="2" t="s">
        <v>57</v>
      </c>
      <c r="K6" s="2">
        <v>11</v>
      </c>
      <c r="L6" s="2">
        <v>0</v>
      </c>
      <c r="M6" s="2">
        <v>11</v>
      </c>
      <c r="N6" s="2">
        <v>0</v>
      </c>
      <c r="P6" s="6">
        <f t="shared" si="1"/>
        <v>11</v>
      </c>
      <c r="Q6" s="21">
        <f t="shared" si="2"/>
        <v>100</v>
      </c>
    </row>
    <row r="7" spans="1:17" x14ac:dyDescent="0.25">
      <c r="A7" s="5" t="s">
        <v>27</v>
      </c>
      <c r="B7" s="27">
        <v>10</v>
      </c>
      <c r="C7" s="27">
        <v>0</v>
      </c>
      <c r="D7" s="27">
        <v>9</v>
      </c>
      <c r="E7" s="27">
        <v>1</v>
      </c>
      <c r="G7" s="6">
        <f t="shared" si="0"/>
        <v>10</v>
      </c>
      <c r="H7" s="21">
        <f t="shared" si="3"/>
        <v>100</v>
      </c>
      <c r="J7" s="2" t="s">
        <v>26</v>
      </c>
      <c r="K7" s="2">
        <v>15</v>
      </c>
      <c r="L7" s="2">
        <v>0</v>
      </c>
      <c r="M7" s="2">
        <v>15</v>
      </c>
      <c r="N7" s="2">
        <v>0</v>
      </c>
      <c r="P7" s="6">
        <f t="shared" si="1"/>
        <v>15</v>
      </c>
      <c r="Q7" s="21">
        <f t="shared" si="2"/>
        <v>100</v>
      </c>
    </row>
    <row r="8" spans="1:17" x14ac:dyDescent="0.25">
      <c r="A8" s="5" t="s">
        <v>57</v>
      </c>
      <c r="B8" s="27">
        <v>27</v>
      </c>
      <c r="C8" s="27">
        <v>1</v>
      </c>
      <c r="D8" s="27">
        <v>26</v>
      </c>
      <c r="E8" s="27">
        <v>0</v>
      </c>
      <c r="F8" s="4"/>
      <c r="G8" s="6">
        <f t="shared" si="0"/>
        <v>26</v>
      </c>
      <c r="H8" s="7">
        <f t="shared" si="3"/>
        <v>96.296296296296291</v>
      </c>
      <c r="J8" s="2" t="s">
        <v>27</v>
      </c>
      <c r="K8" s="2">
        <v>7</v>
      </c>
      <c r="L8" s="2">
        <v>0</v>
      </c>
      <c r="M8" s="2">
        <v>7</v>
      </c>
      <c r="N8" s="2">
        <v>0</v>
      </c>
      <c r="P8" s="6">
        <f t="shared" si="1"/>
        <v>7</v>
      </c>
      <c r="Q8" s="21">
        <f t="shared" si="2"/>
        <v>100</v>
      </c>
    </row>
    <row r="9" spans="1:17" x14ac:dyDescent="0.25">
      <c r="A9" s="5" t="s">
        <v>21</v>
      </c>
      <c r="B9" s="27">
        <v>27</v>
      </c>
      <c r="C9" s="27">
        <v>1</v>
      </c>
      <c r="D9" s="27">
        <v>26</v>
      </c>
      <c r="E9" s="27">
        <v>0</v>
      </c>
      <c r="F9" s="4"/>
      <c r="G9" s="6">
        <f t="shared" si="0"/>
        <v>26</v>
      </c>
      <c r="H9" s="7">
        <f t="shared" si="3"/>
        <v>96.296296296296291</v>
      </c>
      <c r="J9" s="2" t="s">
        <v>22</v>
      </c>
      <c r="K9" s="2">
        <v>17</v>
      </c>
      <c r="L9" s="2">
        <v>1</v>
      </c>
      <c r="M9" s="2">
        <v>16</v>
      </c>
      <c r="N9" s="2">
        <v>0</v>
      </c>
      <c r="P9" s="6">
        <f t="shared" si="1"/>
        <v>16</v>
      </c>
      <c r="Q9" s="7">
        <f t="shared" si="2"/>
        <v>94.117647058823522</v>
      </c>
    </row>
    <row r="10" spans="1:17" x14ac:dyDescent="0.25">
      <c r="A10" s="5" t="s">
        <v>24</v>
      </c>
      <c r="B10" s="27">
        <v>21</v>
      </c>
      <c r="C10" s="27">
        <v>1</v>
      </c>
      <c r="D10" s="27">
        <v>20</v>
      </c>
      <c r="E10" s="27">
        <v>0</v>
      </c>
      <c r="F10" s="4"/>
      <c r="G10" s="6">
        <f t="shared" si="0"/>
        <v>20</v>
      </c>
      <c r="H10" s="7">
        <f t="shared" si="3"/>
        <v>95.238095238095227</v>
      </c>
      <c r="J10" s="2" t="s">
        <v>44</v>
      </c>
      <c r="K10" s="2">
        <v>30</v>
      </c>
      <c r="L10" s="2">
        <v>2</v>
      </c>
      <c r="M10" s="2">
        <v>28</v>
      </c>
      <c r="N10" s="2">
        <v>0</v>
      </c>
      <c r="P10" s="6">
        <f t="shared" si="1"/>
        <v>28</v>
      </c>
      <c r="Q10" s="7">
        <f t="shared" si="2"/>
        <v>93.333333333333329</v>
      </c>
    </row>
    <row r="11" spans="1:17" x14ac:dyDescent="0.25">
      <c r="A11" s="5" t="s">
        <v>23</v>
      </c>
      <c r="B11" s="27">
        <v>48</v>
      </c>
      <c r="C11" s="27">
        <v>3</v>
      </c>
      <c r="D11" s="27">
        <v>42</v>
      </c>
      <c r="E11" s="27">
        <v>3</v>
      </c>
      <c r="F11" s="4"/>
      <c r="G11" s="6">
        <f t="shared" si="0"/>
        <v>45</v>
      </c>
      <c r="H11" s="7">
        <f t="shared" si="3"/>
        <v>93.75</v>
      </c>
      <c r="J11" s="2" t="s">
        <v>24</v>
      </c>
      <c r="K11" s="2">
        <v>25</v>
      </c>
      <c r="L11" s="2">
        <v>2</v>
      </c>
      <c r="M11" s="2">
        <v>22</v>
      </c>
      <c r="N11" s="2">
        <v>1</v>
      </c>
      <c r="P11" s="6">
        <f t="shared" si="1"/>
        <v>23</v>
      </c>
      <c r="Q11" s="7">
        <f t="shared" si="2"/>
        <v>92</v>
      </c>
    </row>
    <row r="12" spans="1:17" x14ac:dyDescent="0.25">
      <c r="A12" s="8" t="s">
        <v>26</v>
      </c>
      <c r="B12" s="27">
        <v>15</v>
      </c>
      <c r="C12" s="27">
        <v>1</v>
      </c>
      <c r="D12" s="27">
        <v>13</v>
      </c>
      <c r="E12" s="27">
        <v>1</v>
      </c>
      <c r="F12" s="4"/>
      <c r="G12" s="6">
        <f t="shared" si="0"/>
        <v>14</v>
      </c>
      <c r="H12" s="7">
        <f t="shared" si="3"/>
        <v>93.333333333333329</v>
      </c>
      <c r="J12" s="2" t="s">
        <v>28</v>
      </c>
      <c r="K12" s="2">
        <v>24</v>
      </c>
      <c r="L12" s="2">
        <v>2</v>
      </c>
      <c r="M12" s="2">
        <v>22</v>
      </c>
      <c r="N12" s="2">
        <v>0</v>
      </c>
      <c r="P12" s="6">
        <f t="shared" si="1"/>
        <v>22</v>
      </c>
      <c r="Q12" s="7">
        <f t="shared" si="2"/>
        <v>91.666666666666657</v>
      </c>
    </row>
    <row r="13" spans="1:17" x14ac:dyDescent="0.25">
      <c r="A13" s="5" t="s">
        <v>44</v>
      </c>
      <c r="B13" s="27">
        <v>28</v>
      </c>
      <c r="C13" s="27">
        <v>2</v>
      </c>
      <c r="D13" s="27">
        <v>26</v>
      </c>
      <c r="E13" s="27">
        <v>0</v>
      </c>
      <c r="F13" s="4"/>
      <c r="G13" s="6">
        <f t="shared" si="0"/>
        <v>26</v>
      </c>
      <c r="H13" s="7">
        <f t="shared" si="3"/>
        <v>92.857142857142861</v>
      </c>
      <c r="J13" s="2" t="s">
        <v>21</v>
      </c>
      <c r="K13" s="2">
        <v>22</v>
      </c>
      <c r="L13" s="2">
        <v>3</v>
      </c>
      <c r="M13" s="2">
        <v>18</v>
      </c>
      <c r="N13" s="2">
        <v>1</v>
      </c>
      <c r="P13" s="6">
        <f t="shared" si="1"/>
        <v>19</v>
      </c>
      <c r="Q13" s="22">
        <f t="shared" si="2"/>
        <v>86.36363636363636</v>
      </c>
    </row>
    <row r="14" spans="1:17" x14ac:dyDescent="0.25">
      <c r="A14" s="5" t="s">
        <v>28</v>
      </c>
      <c r="B14" s="27">
        <v>20</v>
      </c>
      <c r="C14" s="27">
        <v>2</v>
      </c>
      <c r="D14" s="27">
        <v>18</v>
      </c>
      <c r="E14" s="27">
        <v>0</v>
      </c>
      <c r="G14" s="6">
        <f t="shared" si="0"/>
        <v>18</v>
      </c>
      <c r="H14" s="7">
        <f t="shared" si="3"/>
        <v>90</v>
      </c>
      <c r="J14" s="2" t="s">
        <v>18</v>
      </c>
      <c r="K14" s="2">
        <v>7</v>
      </c>
      <c r="L14" s="2">
        <v>1</v>
      </c>
      <c r="M14" s="2">
        <v>6</v>
      </c>
      <c r="N14" s="2">
        <v>0</v>
      </c>
      <c r="P14" s="6">
        <f t="shared" si="1"/>
        <v>6</v>
      </c>
      <c r="Q14" s="22">
        <f t="shared" si="2"/>
        <v>85.714285714285708</v>
      </c>
    </row>
    <row r="15" spans="1:17" x14ac:dyDescent="0.25">
      <c r="A15" s="5" t="s">
        <v>19</v>
      </c>
      <c r="B15" s="30">
        <v>22</v>
      </c>
      <c r="C15" s="30">
        <v>3</v>
      </c>
      <c r="D15" s="30">
        <v>19</v>
      </c>
      <c r="E15" s="30">
        <v>0</v>
      </c>
      <c r="F15" s="4"/>
      <c r="G15" s="6">
        <f t="shared" si="0"/>
        <v>19</v>
      </c>
      <c r="H15" s="22">
        <f t="shared" si="3"/>
        <v>86.36363636363636</v>
      </c>
      <c r="J15" s="2" t="s">
        <v>23</v>
      </c>
      <c r="K15" s="2">
        <v>51</v>
      </c>
      <c r="L15" s="2">
        <v>8</v>
      </c>
      <c r="M15" s="2">
        <v>40</v>
      </c>
      <c r="N15" s="2">
        <v>3</v>
      </c>
      <c r="P15" s="6">
        <f t="shared" si="1"/>
        <v>43</v>
      </c>
      <c r="Q15" s="22">
        <f t="shared" si="2"/>
        <v>84.313725490196077</v>
      </c>
    </row>
    <row r="16" spans="1:17" x14ac:dyDescent="0.25">
      <c r="A16" s="5" t="s">
        <v>41</v>
      </c>
      <c r="B16" s="27">
        <v>6</v>
      </c>
      <c r="C16" s="27">
        <v>1</v>
      </c>
      <c r="D16" s="27">
        <v>4</v>
      </c>
      <c r="E16" s="27">
        <v>1</v>
      </c>
      <c r="G16" s="6">
        <f t="shared" si="0"/>
        <v>5</v>
      </c>
      <c r="H16" s="22">
        <f t="shared" si="3"/>
        <v>83.333333333333343</v>
      </c>
      <c r="J16" s="2" t="s">
        <v>67</v>
      </c>
      <c r="K16" s="2">
        <v>5</v>
      </c>
      <c r="L16" s="2">
        <v>1</v>
      </c>
      <c r="M16" s="2">
        <v>2</v>
      </c>
      <c r="N16" s="2">
        <v>2</v>
      </c>
      <c r="P16" s="6">
        <f t="shared" si="1"/>
        <v>4</v>
      </c>
      <c r="Q16" s="22">
        <f t="shared" si="2"/>
        <v>80</v>
      </c>
    </row>
    <row r="17" spans="1:17" x14ac:dyDescent="0.25">
      <c r="A17" s="5" t="s">
        <v>67</v>
      </c>
      <c r="B17" s="27">
        <v>12</v>
      </c>
      <c r="C17" s="27">
        <v>3</v>
      </c>
      <c r="D17" s="27">
        <v>9</v>
      </c>
      <c r="E17" s="27">
        <v>0</v>
      </c>
      <c r="G17" s="6">
        <f t="shared" si="0"/>
        <v>9</v>
      </c>
      <c r="H17" s="6">
        <f t="shared" si="3"/>
        <v>75</v>
      </c>
      <c r="J17" s="2" t="s">
        <v>19</v>
      </c>
      <c r="K17" s="2">
        <v>16</v>
      </c>
      <c r="L17" s="2">
        <v>4</v>
      </c>
      <c r="M17" s="2">
        <v>12</v>
      </c>
      <c r="N17" s="2">
        <v>0</v>
      </c>
      <c r="P17" s="6">
        <f t="shared" si="1"/>
        <v>12</v>
      </c>
      <c r="Q17" s="9">
        <f t="shared" si="2"/>
        <v>75</v>
      </c>
    </row>
    <row r="18" spans="1:17" x14ac:dyDescent="0.25">
      <c r="A18" s="5" t="s">
        <v>29</v>
      </c>
      <c r="B18" s="27">
        <v>7</v>
      </c>
      <c r="C18" s="27">
        <v>2</v>
      </c>
      <c r="D18" s="27">
        <v>5</v>
      </c>
      <c r="E18" s="27">
        <v>0</v>
      </c>
      <c r="G18" s="6">
        <f t="shared" si="0"/>
        <v>5</v>
      </c>
      <c r="H18" s="6">
        <f t="shared" si="3"/>
        <v>71.428571428571431</v>
      </c>
      <c r="J18" s="2" t="s">
        <v>41</v>
      </c>
      <c r="K18" s="2">
        <v>8</v>
      </c>
      <c r="L18" s="2">
        <v>2</v>
      </c>
      <c r="M18" s="2">
        <v>6</v>
      </c>
      <c r="N18" s="2">
        <v>0</v>
      </c>
      <c r="P18" s="6">
        <f t="shared" si="1"/>
        <v>6</v>
      </c>
      <c r="Q18" s="9">
        <f t="shared" si="2"/>
        <v>75</v>
      </c>
    </row>
    <row r="19" spans="1:17" x14ac:dyDescent="0.25">
      <c r="A19" s="5" t="s">
        <v>18</v>
      </c>
      <c r="B19" s="30">
        <v>3</v>
      </c>
      <c r="C19" s="30">
        <v>1</v>
      </c>
      <c r="D19" s="30">
        <v>2</v>
      </c>
      <c r="E19" s="30">
        <v>0</v>
      </c>
      <c r="F19" s="4"/>
      <c r="G19" s="6">
        <f t="shared" si="0"/>
        <v>2</v>
      </c>
      <c r="H19" s="6">
        <f t="shared" si="3"/>
        <v>66.666666666666657</v>
      </c>
      <c r="J19" s="2" t="s">
        <v>42</v>
      </c>
      <c r="K19" s="2">
        <v>4</v>
      </c>
      <c r="L19" s="2">
        <v>1</v>
      </c>
      <c r="M19" s="2">
        <v>3</v>
      </c>
      <c r="N19" s="2">
        <v>0</v>
      </c>
      <c r="P19" s="6">
        <f t="shared" si="1"/>
        <v>3</v>
      </c>
      <c r="Q19" s="9">
        <f t="shared" si="2"/>
        <v>75</v>
      </c>
    </row>
    <row r="20" spans="1:17" x14ac:dyDescent="0.25">
      <c r="A20" s="5" t="s">
        <v>25</v>
      </c>
      <c r="B20" s="27">
        <v>11</v>
      </c>
      <c r="C20" s="27">
        <v>4</v>
      </c>
      <c r="D20" s="27">
        <v>7</v>
      </c>
      <c r="E20" s="27">
        <v>0</v>
      </c>
      <c r="F20" s="4"/>
      <c r="G20" s="6">
        <f t="shared" si="0"/>
        <v>7</v>
      </c>
      <c r="H20" s="6">
        <f t="shared" si="3"/>
        <v>63.636363636363633</v>
      </c>
      <c r="J20" s="2" t="s">
        <v>25</v>
      </c>
      <c r="K20" s="2">
        <v>18</v>
      </c>
      <c r="L20" s="2">
        <v>7</v>
      </c>
      <c r="M20" s="2">
        <v>11</v>
      </c>
      <c r="N20" s="2">
        <v>0</v>
      </c>
      <c r="P20" s="6">
        <f t="shared" si="1"/>
        <v>11</v>
      </c>
      <c r="Q20" s="9">
        <f t="shared" si="2"/>
        <v>61.111111111111114</v>
      </c>
    </row>
    <row r="21" spans="1:17" x14ac:dyDescent="0.25">
      <c r="A21" s="5" t="s">
        <v>20</v>
      </c>
      <c r="B21" s="27">
        <v>10</v>
      </c>
      <c r="C21" s="27">
        <v>4</v>
      </c>
      <c r="D21" s="27">
        <v>6</v>
      </c>
      <c r="E21" s="27">
        <v>0</v>
      </c>
      <c r="F21" s="4"/>
      <c r="G21" s="6">
        <f t="shared" si="0"/>
        <v>6</v>
      </c>
      <c r="H21" s="6">
        <f t="shared" si="3"/>
        <v>60</v>
      </c>
      <c r="J21" s="2" t="s">
        <v>20</v>
      </c>
      <c r="K21" s="2">
        <v>6</v>
      </c>
      <c r="L21" s="2">
        <v>3</v>
      </c>
      <c r="M21" s="2">
        <v>3</v>
      </c>
      <c r="N21" s="2">
        <v>0</v>
      </c>
      <c r="P21" s="6">
        <f t="shared" si="1"/>
        <v>3</v>
      </c>
      <c r="Q21" s="9">
        <f t="shared" si="2"/>
        <v>50</v>
      </c>
    </row>
    <row r="22" spans="1:17" x14ac:dyDescent="0.25">
      <c r="A22" s="5" t="s">
        <v>65</v>
      </c>
      <c r="B22" s="27">
        <v>1</v>
      </c>
      <c r="C22" s="27">
        <v>1</v>
      </c>
      <c r="D22" s="27">
        <v>0</v>
      </c>
      <c r="E22" s="27">
        <v>0</v>
      </c>
      <c r="F22" s="4"/>
      <c r="G22" s="6">
        <f t="shared" si="0"/>
        <v>0</v>
      </c>
      <c r="H22" s="6">
        <f t="shared" si="3"/>
        <v>0</v>
      </c>
      <c r="J22" s="2" t="s">
        <v>29</v>
      </c>
      <c r="K22" s="2">
        <v>8</v>
      </c>
      <c r="L22" s="2">
        <v>4</v>
      </c>
      <c r="M22" s="2">
        <v>4</v>
      </c>
      <c r="N22" s="2">
        <v>0</v>
      </c>
      <c r="P22" s="6">
        <f t="shared" si="1"/>
        <v>4</v>
      </c>
      <c r="Q22" s="9">
        <f t="shared" si="2"/>
        <v>50</v>
      </c>
    </row>
    <row r="23" spans="1:17" x14ac:dyDescent="0.25">
      <c r="A23" s="5" t="s">
        <v>40</v>
      </c>
      <c r="B23" s="27">
        <v>1</v>
      </c>
      <c r="C23" s="27">
        <v>1</v>
      </c>
      <c r="D23" s="27">
        <v>0</v>
      </c>
      <c r="E23" s="27">
        <v>0</v>
      </c>
      <c r="F23" s="4"/>
      <c r="G23" s="6">
        <f t="shared" si="0"/>
        <v>0</v>
      </c>
      <c r="H23" s="6">
        <f t="shared" si="3"/>
        <v>0</v>
      </c>
      <c r="J23" s="2" t="s">
        <v>40</v>
      </c>
      <c r="K23" s="2">
        <v>4</v>
      </c>
      <c r="L23" s="2">
        <v>4</v>
      </c>
      <c r="M23" s="2">
        <v>0</v>
      </c>
      <c r="N23" s="2">
        <v>0</v>
      </c>
      <c r="P23" s="6">
        <f t="shared" si="1"/>
        <v>0</v>
      </c>
      <c r="Q23" s="9">
        <f t="shared" si="2"/>
        <v>0</v>
      </c>
    </row>
    <row r="24" spans="1:17" x14ac:dyDescent="0.25">
      <c r="A24" s="5" t="s">
        <v>68</v>
      </c>
      <c r="B24" s="27">
        <v>2</v>
      </c>
      <c r="C24" s="27">
        <v>2</v>
      </c>
      <c r="D24" s="27">
        <v>0</v>
      </c>
      <c r="E24" s="27">
        <v>0</v>
      </c>
      <c r="G24" s="6">
        <f t="shared" si="0"/>
        <v>0</v>
      </c>
      <c r="H24" s="6">
        <f t="shared" si="3"/>
        <v>0</v>
      </c>
      <c r="J24" s="2" t="s">
        <v>76</v>
      </c>
      <c r="K24" s="2">
        <v>1</v>
      </c>
      <c r="L24" s="2">
        <v>1</v>
      </c>
      <c r="M24" s="2">
        <v>0</v>
      </c>
      <c r="N24" s="2">
        <v>0</v>
      </c>
      <c r="P24" s="6">
        <f t="shared" si="1"/>
        <v>0</v>
      </c>
      <c r="Q24" s="9">
        <f t="shared" si="2"/>
        <v>0</v>
      </c>
    </row>
    <row r="25" spans="1:17" ht="36" x14ac:dyDescent="0.25">
      <c r="A25" s="17" t="s">
        <v>69</v>
      </c>
      <c r="B25" s="29">
        <v>286</v>
      </c>
      <c r="C25" s="29">
        <v>33</v>
      </c>
      <c r="D25" s="29">
        <v>247</v>
      </c>
      <c r="E25" s="29">
        <v>6</v>
      </c>
      <c r="G25" s="6">
        <f t="shared" si="0"/>
        <v>253</v>
      </c>
      <c r="H25" s="19">
        <f t="shared" si="3"/>
        <v>88.461538461538453</v>
      </c>
      <c r="I25" s="26" t="s">
        <v>90</v>
      </c>
      <c r="J25" s="17" t="s">
        <v>77</v>
      </c>
      <c r="K25" s="29">
        <f>SUM(K5:K24)</f>
        <v>280</v>
      </c>
      <c r="L25" s="29">
        <f t="shared" ref="L25:N25" si="4">SUM(L5:L24)</f>
        <v>46</v>
      </c>
      <c r="M25" s="29">
        <f t="shared" si="4"/>
        <v>227</v>
      </c>
      <c r="N25" s="29">
        <f t="shared" si="4"/>
        <v>7</v>
      </c>
      <c r="P25" s="6">
        <f t="shared" si="1"/>
        <v>234</v>
      </c>
      <c r="Q25" s="19">
        <f t="shared" si="2"/>
        <v>83.571428571428569</v>
      </c>
    </row>
    <row r="26" spans="1:17" x14ac:dyDescent="0.25">
      <c r="A26" s="8" t="s">
        <v>46</v>
      </c>
      <c r="B26" s="27">
        <v>14</v>
      </c>
      <c r="C26" s="27">
        <v>2</v>
      </c>
      <c r="D26" s="27">
        <v>12</v>
      </c>
      <c r="E26" s="27">
        <v>0</v>
      </c>
      <c r="J26" s="2" t="s">
        <v>46</v>
      </c>
      <c r="K26" s="2">
        <v>42</v>
      </c>
      <c r="L26" s="2">
        <v>4</v>
      </c>
      <c r="M26" s="2">
        <v>37</v>
      </c>
      <c r="N26" s="2">
        <v>1</v>
      </c>
    </row>
    <row r="27" spans="1:17" x14ac:dyDescent="0.25">
      <c r="A27" s="8" t="s">
        <v>45</v>
      </c>
      <c r="B27" s="30">
        <v>163</v>
      </c>
      <c r="C27" s="30">
        <v>17</v>
      </c>
      <c r="D27" s="30">
        <v>142</v>
      </c>
      <c r="E27" s="30">
        <v>4</v>
      </c>
      <c r="J27" s="2" t="s">
        <v>45</v>
      </c>
      <c r="K27" s="2">
        <v>141</v>
      </c>
      <c r="L27" s="2">
        <v>22</v>
      </c>
      <c r="M27" s="2">
        <v>115</v>
      </c>
      <c r="N27" s="2">
        <v>4</v>
      </c>
    </row>
    <row r="28" spans="1:17" x14ac:dyDescent="0.25">
      <c r="A28" s="8" t="s">
        <v>70</v>
      </c>
      <c r="B28" s="27">
        <v>106</v>
      </c>
      <c r="C28" s="27">
        <v>13</v>
      </c>
      <c r="D28" s="27">
        <v>91</v>
      </c>
      <c r="E28" s="27">
        <v>2</v>
      </c>
      <c r="J28" s="2" t="s">
        <v>70</v>
      </c>
      <c r="K28" s="2">
        <v>96</v>
      </c>
      <c r="L28" s="2">
        <v>19</v>
      </c>
      <c r="M28" s="2">
        <v>75</v>
      </c>
      <c r="N28" s="2">
        <v>2</v>
      </c>
    </row>
    <row r="29" spans="1:17" x14ac:dyDescent="0.25">
      <c r="A29" s="8" t="s">
        <v>71</v>
      </c>
      <c r="B29" s="27">
        <v>3</v>
      </c>
      <c r="C29" s="27">
        <v>1</v>
      </c>
      <c r="D29" s="27">
        <v>2</v>
      </c>
      <c r="E29" s="27">
        <v>0</v>
      </c>
      <c r="J29" s="2" t="s">
        <v>71</v>
      </c>
      <c r="K29" s="2">
        <v>1</v>
      </c>
      <c r="L29" s="2">
        <v>1</v>
      </c>
      <c r="M29" s="2">
        <v>0</v>
      </c>
      <c r="N29" s="2">
        <v>0</v>
      </c>
    </row>
    <row r="30" spans="1:17" x14ac:dyDescent="0.25">
      <c r="A30" s="23"/>
      <c r="B30" s="31"/>
      <c r="C30" s="31"/>
      <c r="D30" s="31"/>
      <c r="E30" s="31"/>
      <c r="H30" s="1"/>
      <c r="J30" s="24"/>
      <c r="K30" s="24"/>
      <c r="L30" s="24"/>
      <c r="M30" s="24"/>
      <c r="N30" s="24"/>
    </row>
    <row r="31" spans="1:17" x14ac:dyDescent="0.25">
      <c r="A31" s="16" t="s">
        <v>75</v>
      </c>
      <c r="B31" s="32"/>
      <c r="C31" s="32"/>
      <c r="D31" s="33"/>
      <c r="E31" s="32"/>
      <c r="J31" s="16" t="s">
        <v>75</v>
      </c>
    </row>
    <row r="32" spans="1:17" x14ac:dyDescent="0.25">
      <c r="A32" s="8" t="s">
        <v>5</v>
      </c>
      <c r="B32" s="30">
        <v>13</v>
      </c>
      <c r="C32" s="30">
        <v>0</v>
      </c>
      <c r="D32" s="30">
        <v>13</v>
      </c>
      <c r="E32" s="30">
        <v>0</v>
      </c>
      <c r="G32" s="6">
        <f t="shared" ref="G32:G60" si="5">E32+D32</f>
        <v>13</v>
      </c>
      <c r="H32" s="21">
        <f t="shared" ref="H32:H61" si="6">G32/B32*100</f>
        <v>100</v>
      </c>
      <c r="J32" s="2" t="s">
        <v>78</v>
      </c>
      <c r="K32" s="2">
        <v>1</v>
      </c>
      <c r="L32" s="2">
        <v>0</v>
      </c>
      <c r="M32" s="2">
        <v>1</v>
      </c>
      <c r="N32" s="2">
        <v>0</v>
      </c>
      <c r="P32" s="6">
        <f t="shared" ref="P32:P59" si="7">N32+M32</f>
        <v>1</v>
      </c>
      <c r="Q32" s="21">
        <f t="shared" ref="Q32:Q59" si="8">P32/K32*100</f>
        <v>100</v>
      </c>
    </row>
    <row r="33" spans="1:17" x14ac:dyDescent="0.25">
      <c r="A33" s="5" t="s">
        <v>58</v>
      </c>
      <c r="B33" s="30">
        <v>13</v>
      </c>
      <c r="C33" s="30">
        <v>0</v>
      </c>
      <c r="D33" s="30">
        <v>13</v>
      </c>
      <c r="E33" s="30">
        <v>0</v>
      </c>
      <c r="G33" s="6">
        <f t="shared" si="5"/>
        <v>13</v>
      </c>
      <c r="H33" s="21">
        <f t="shared" si="6"/>
        <v>100</v>
      </c>
      <c r="J33" s="2" t="s">
        <v>79</v>
      </c>
      <c r="K33" s="2">
        <v>3</v>
      </c>
      <c r="L33" s="2">
        <v>0</v>
      </c>
      <c r="M33" s="2">
        <v>3</v>
      </c>
      <c r="N33" s="2">
        <v>0</v>
      </c>
      <c r="P33" s="6">
        <f t="shared" si="7"/>
        <v>3</v>
      </c>
      <c r="Q33" s="21">
        <f t="shared" si="8"/>
        <v>100</v>
      </c>
    </row>
    <row r="34" spans="1:17" x14ac:dyDescent="0.25">
      <c r="A34" s="8" t="s">
        <v>60</v>
      </c>
      <c r="B34" s="30">
        <v>1</v>
      </c>
      <c r="C34" s="30">
        <v>0</v>
      </c>
      <c r="D34" s="30">
        <v>1</v>
      </c>
      <c r="E34" s="30">
        <v>0</v>
      </c>
      <c r="G34" s="6">
        <f t="shared" si="5"/>
        <v>1</v>
      </c>
      <c r="H34" s="21">
        <f t="shared" si="6"/>
        <v>100</v>
      </c>
      <c r="J34" s="2" t="s">
        <v>33</v>
      </c>
      <c r="K34" s="2">
        <v>1</v>
      </c>
      <c r="L34" s="2">
        <v>0</v>
      </c>
      <c r="M34" s="2">
        <v>1</v>
      </c>
      <c r="N34" s="2">
        <v>0</v>
      </c>
      <c r="P34" s="6">
        <f t="shared" si="7"/>
        <v>1</v>
      </c>
      <c r="Q34" s="21">
        <f t="shared" si="8"/>
        <v>100</v>
      </c>
    </row>
    <row r="35" spans="1:17" x14ac:dyDescent="0.25">
      <c r="A35" s="5" t="s">
        <v>61</v>
      </c>
      <c r="B35" s="30">
        <v>14</v>
      </c>
      <c r="C35" s="30">
        <v>0</v>
      </c>
      <c r="D35" s="30">
        <v>14</v>
      </c>
      <c r="E35" s="30">
        <v>0</v>
      </c>
      <c r="G35" s="6">
        <f t="shared" si="5"/>
        <v>14</v>
      </c>
      <c r="H35" s="21">
        <f t="shared" si="6"/>
        <v>100</v>
      </c>
      <c r="J35" s="2" t="s">
        <v>38</v>
      </c>
      <c r="K35" s="2">
        <v>1</v>
      </c>
      <c r="L35" s="2">
        <v>0</v>
      </c>
      <c r="M35" s="2">
        <v>1</v>
      </c>
      <c r="N35" s="2">
        <v>0</v>
      </c>
      <c r="P35" s="6">
        <f t="shared" si="7"/>
        <v>1</v>
      </c>
      <c r="Q35" s="21">
        <f t="shared" si="8"/>
        <v>100</v>
      </c>
    </row>
    <row r="36" spans="1:17" x14ac:dyDescent="0.25">
      <c r="A36" s="5" t="s">
        <v>62</v>
      </c>
      <c r="B36" s="30">
        <v>1</v>
      </c>
      <c r="C36" s="30">
        <v>0</v>
      </c>
      <c r="D36" s="30">
        <v>1</v>
      </c>
      <c r="E36" s="30">
        <v>0</v>
      </c>
      <c r="G36" s="6">
        <f t="shared" si="5"/>
        <v>1</v>
      </c>
      <c r="H36" s="21">
        <f t="shared" si="6"/>
        <v>100</v>
      </c>
      <c r="J36" s="2" t="s">
        <v>1</v>
      </c>
      <c r="K36" s="2">
        <v>11</v>
      </c>
      <c r="L36" s="2">
        <v>1</v>
      </c>
      <c r="M36" s="2">
        <v>10</v>
      </c>
      <c r="N36" s="2">
        <v>0</v>
      </c>
      <c r="P36" s="6">
        <f t="shared" si="7"/>
        <v>10</v>
      </c>
      <c r="Q36" s="7">
        <f t="shared" si="8"/>
        <v>90.909090909090907</v>
      </c>
    </row>
    <row r="37" spans="1:17" x14ac:dyDescent="0.25">
      <c r="A37" s="5" t="s">
        <v>63</v>
      </c>
      <c r="B37" s="30">
        <v>2</v>
      </c>
      <c r="C37" s="30">
        <v>0</v>
      </c>
      <c r="D37" s="30">
        <v>2</v>
      </c>
      <c r="E37" s="30">
        <v>0</v>
      </c>
      <c r="G37" s="6">
        <f t="shared" si="5"/>
        <v>2</v>
      </c>
      <c r="H37" s="21">
        <f t="shared" si="6"/>
        <v>100</v>
      </c>
      <c r="J37" s="2" t="s">
        <v>34</v>
      </c>
      <c r="K37" s="2">
        <v>7</v>
      </c>
      <c r="L37" s="2">
        <v>1</v>
      </c>
      <c r="M37" s="2">
        <v>6</v>
      </c>
      <c r="N37" s="2">
        <v>0</v>
      </c>
      <c r="P37" s="6">
        <f t="shared" si="7"/>
        <v>6</v>
      </c>
      <c r="Q37" s="22">
        <f t="shared" si="8"/>
        <v>85.714285714285708</v>
      </c>
    </row>
    <row r="38" spans="1:17" x14ac:dyDescent="0.25">
      <c r="A38" s="5" t="s">
        <v>2</v>
      </c>
      <c r="B38" s="30">
        <v>13</v>
      </c>
      <c r="C38" s="30">
        <v>0</v>
      </c>
      <c r="D38" s="30">
        <v>13</v>
      </c>
      <c r="E38" s="30">
        <v>0</v>
      </c>
      <c r="G38" s="6">
        <f t="shared" si="5"/>
        <v>13</v>
      </c>
      <c r="H38" s="21">
        <f t="shared" si="6"/>
        <v>100</v>
      </c>
      <c r="J38" s="2" t="s">
        <v>12</v>
      </c>
      <c r="K38" s="2">
        <v>38</v>
      </c>
      <c r="L38" s="2">
        <v>6</v>
      </c>
      <c r="M38" s="2">
        <v>32</v>
      </c>
      <c r="N38" s="2">
        <v>0</v>
      </c>
      <c r="P38" s="6">
        <f t="shared" si="7"/>
        <v>32</v>
      </c>
      <c r="Q38" s="22">
        <f t="shared" si="8"/>
        <v>84.210526315789465</v>
      </c>
    </row>
    <row r="39" spans="1:17" x14ac:dyDescent="0.25">
      <c r="A39" s="5" t="s">
        <v>38</v>
      </c>
      <c r="B39" s="30">
        <v>2</v>
      </c>
      <c r="C39" s="30">
        <v>0</v>
      </c>
      <c r="D39" s="30">
        <v>2</v>
      </c>
      <c r="E39" s="30">
        <v>0</v>
      </c>
      <c r="G39" s="6">
        <f t="shared" si="5"/>
        <v>2</v>
      </c>
      <c r="H39" s="21">
        <f t="shared" si="6"/>
        <v>100</v>
      </c>
      <c r="J39" s="2" t="s">
        <v>9</v>
      </c>
      <c r="K39" s="2">
        <v>30</v>
      </c>
      <c r="L39" s="2">
        <v>5</v>
      </c>
      <c r="M39" s="2">
        <v>25</v>
      </c>
      <c r="N39" s="2">
        <v>0</v>
      </c>
      <c r="P39" s="6">
        <f t="shared" si="7"/>
        <v>25</v>
      </c>
      <c r="Q39" s="22">
        <f t="shared" si="8"/>
        <v>83.333333333333343</v>
      </c>
    </row>
    <row r="40" spans="1:17" x14ac:dyDescent="0.25">
      <c r="A40" s="5" t="s">
        <v>10</v>
      </c>
      <c r="B40" s="30">
        <v>28</v>
      </c>
      <c r="C40" s="30">
        <v>2</v>
      </c>
      <c r="D40" s="30">
        <v>24</v>
      </c>
      <c r="E40" s="30">
        <v>2</v>
      </c>
      <c r="G40" s="6">
        <f t="shared" si="5"/>
        <v>26</v>
      </c>
      <c r="H40" s="7">
        <f t="shared" si="6"/>
        <v>92.857142857142861</v>
      </c>
      <c r="J40" s="2" t="s">
        <v>2</v>
      </c>
      <c r="K40" s="2">
        <v>12</v>
      </c>
      <c r="L40" s="2">
        <v>2</v>
      </c>
      <c r="M40" s="2">
        <v>10</v>
      </c>
      <c r="N40" s="2">
        <v>0</v>
      </c>
      <c r="P40" s="6">
        <f t="shared" si="7"/>
        <v>10</v>
      </c>
      <c r="Q40" s="22">
        <f t="shared" si="8"/>
        <v>83.333333333333343</v>
      </c>
    </row>
    <row r="41" spans="1:17" x14ac:dyDescent="0.25">
      <c r="A41" s="5" t="s">
        <v>3</v>
      </c>
      <c r="B41" s="30">
        <v>12</v>
      </c>
      <c r="C41" s="30">
        <v>1</v>
      </c>
      <c r="D41" s="30">
        <v>11</v>
      </c>
      <c r="E41" s="30">
        <v>0</v>
      </c>
      <c r="G41" s="6">
        <f t="shared" si="5"/>
        <v>11</v>
      </c>
      <c r="H41" s="7">
        <f t="shared" si="6"/>
        <v>91.666666666666657</v>
      </c>
      <c r="J41" s="2" t="s">
        <v>11</v>
      </c>
      <c r="K41" s="2">
        <v>21</v>
      </c>
      <c r="L41" s="2">
        <v>4</v>
      </c>
      <c r="M41" s="2">
        <v>17</v>
      </c>
      <c r="N41" s="2">
        <v>0</v>
      </c>
      <c r="P41" s="6">
        <f t="shared" si="7"/>
        <v>17</v>
      </c>
      <c r="Q41" s="22">
        <f t="shared" si="8"/>
        <v>80.952380952380949</v>
      </c>
    </row>
    <row r="42" spans="1:17" x14ac:dyDescent="0.25">
      <c r="A42" s="8" t="s">
        <v>36</v>
      </c>
      <c r="B42" s="30">
        <v>11</v>
      </c>
      <c r="C42" s="30">
        <v>1</v>
      </c>
      <c r="D42" s="30">
        <v>9</v>
      </c>
      <c r="E42" s="30">
        <v>1</v>
      </c>
      <c r="G42" s="6">
        <f t="shared" si="5"/>
        <v>10</v>
      </c>
      <c r="H42" s="7">
        <f t="shared" si="6"/>
        <v>90.909090909090907</v>
      </c>
      <c r="J42" s="2" t="s">
        <v>8</v>
      </c>
      <c r="K42" s="2">
        <v>15</v>
      </c>
      <c r="L42" s="2">
        <v>4</v>
      </c>
      <c r="M42" s="2">
        <v>11</v>
      </c>
      <c r="N42" s="2">
        <v>0</v>
      </c>
      <c r="P42" s="6">
        <f t="shared" si="7"/>
        <v>11</v>
      </c>
      <c r="Q42" s="9">
        <f t="shared" si="8"/>
        <v>73.333333333333329</v>
      </c>
    </row>
    <row r="43" spans="1:17" x14ac:dyDescent="0.25">
      <c r="A43" s="5" t="s">
        <v>9</v>
      </c>
      <c r="B43" s="30">
        <v>31</v>
      </c>
      <c r="C43" s="30">
        <v>5</v>
      </c>
      <c r="D43" s="30">
        <v>26</v>
      </c>
      <c r="E43" s="30">
        <v>0</v>
      </c>
      <c r="G43" s="6">
        <f t="shared" si="5"/>
        <v>26</v>
      </c>
      <c r="H43" s="22">
        <f t="shared" si="6"/>
        <v>83.870967741935488</v>
      </c>
      <c r="J43" s="2" t="s">
        <v>15</v>
      </c>
      <c r="K43" s="2">
        <v>15</v>
      </c>
      <c r="L43" s="2">
        <v>4</v>
      </c>
      <c r="M43" s="2">
        <v>10</v>
      </c>
      <c r="N43" s="2">
        <v>1</v>
      </c>
      <c r="P43" s="6">
        <f t="shared" si="7"/>
        <v>11</v>
      </c>
      <c r="Q43" s="9">
        <f t="shared" si="8"/>
        <v>73.333333333333329</v>
      </c>
    </row>
    <row r="44" spans="1:17" x14ac:dyDescent="0.25">
      <c r="A44" s="5" t="s">
        <v>32</v>
      </c>
      <c r="B44" s="30">
        <v>12</v>
      </c>
      <c r="C44" s="30">
        <v>2</v>
      </c>
      <c r="D44" s="30">
        <v>10</v>
      </c>
      <c r="E44" s="30">
        <v>0</v>
      </c>
      <c r="G44" s="6">
        <f t="shared" si="5"/>
        <v>10</v>
      </c>
      <c r="H44" s="22">
        <f t="shared" si="6"/>
        <v>83.333333333333343</v>
      </c>
      <c r="J44" s="2" t="s">
        <v>10</v>
      </c>
      <c r="K44" s="2">
        <v>31</v>
      </c>
      <c r="L44" s="2">
        <v>9</v>
      </c>
      <c r="M44" s="2">
        <v>22</v>
      </c>
      <c r="N44" s="2">
        <v>0</v>
      </c>
      <c r="P44" s="6">
        <f t="shared" si="7"/>
        <v>22</v>
      </c>
      <c r="Q44" s="9">
        <f t="shared" si="8"/>
        <v>70.967741935483872</v>
      </c>
    </row>
    <row r="45" spans="1:17" x14ac:dyDescent="0.25">
      <c r="A45" s="5" t="s">
        <v>0</v>
      </c>
      <c r="B45" s="30">
        <v>26</v>
      </c>
      <c r="C45" s="30">
        <v>5</v>
      </c>
      <c r="D45" s="30">
        <v>21</v>
      </c>
      <c r="E45" s="30">
        <v>0</v>
      </c>
      <c r="G45" s="6">
        <f t="shared" si="5"/>
        <v>21</v>
      </c>
      <c r="H45" s="22">
        <f t="shared" si="6"/>
        <v>80.769230769230774</v>
      </c>
      <c r="J45" s="2" t="s">
        <v>13</v>
      </c>
      <c r="K45" s="2">
        <v>25</v>
      </c>
      <c r="L45" s="2">
        <v>10</v>
      </c>
      <c r="M45" s="2">
        <v>15</v>
      </c>
      <c r="N45" s="2">
        <v>0</v>
      </c>
      <c r="P45" s="6">
        <f t="shared" si="7"/>
        <v>15</v>
      </c>
      <c r="Q45" s="9">
        <f t="shared" si="8"/>
        <v>60</v>
      </c>
    </row>
    <row r="46" spans="1:17" x14ac:dyDescent="0.25">
      <c r="A46" s="5" t="s">
        <v>11</v>
      </c>
      <c r="B46" s="30">
        <v>14</v>
      </c>
      <c r="C46" s="30">
        <v>3</v>
      </c>
      <c r="D46" s="30">
        <v>11</v>
      </c>
      <c r="E46" s="30">
        <v>0</v>
      </c>
      <c r="G46" s="6">
        <f t="shared" si="5"/>
        <v>11</v>
      </c>
      <c r="H46" s="6">
        <f t="shared" si="6"/>
        <v>78.571428571428569</v>
      </c>
      <c r="J46" s="2" t="s">
        <v>3</v>
      </c>
      <c r="K46" s="2">
        <v>12</v>
      </c>
      <c r="L46" s="2">
        <v>5</v>
      </c>
      <c r="M46" s="2">
        <v>7</v>
      </c>
      <c r="N46" s="2">
        <v>0</v>
      </c>
      <c r="P46" s="6">
        <f t="shared" si="7"/>
        <v>7</v>
      </c>
      <c r="Q46" s="9">
        <f t="shared" si="8"/>
        <v>58.333333333333336</v>
      </c>
    </row>
    <row r="47" spans="1:17" x14ac:dyDescent="0.25">
      <c r="A47" s="5" t="s">
        <v>15</v>
      </c>
      <c r="B47" s="30">
        <v>14</v>
      </c>
      <c r="C47" s="30">
        <v>3</v>
      </c>
      <c r="D47" s="30">
        <v>10</v>
      </c>
      <c r="E47" s="30">
        <v>1</v>
      </c>
      <c r="G47" s="6">
        <f t="shared" si="5"/>
        <v>11</v>
      </c>
      <c r="H47" s="6">
        <f t="shared" si="6"/>
        <v>78.571428571428569</v>
      </c>
      <c r="J47" s="2" t="s">
        <v>5</v>
      </c>
      <c r="K47" s="2">
        <v>15</v>
      </c>
      <c r="L47" s="2">
        <v>7</v>
      </c>
      <c r="M47" s="2">
        <v>8</v>
      </c>
      <c r="N47" s="2">
        <v>0</v>
      </c>
      <c r="P47" s="6">
        <f t="shared" si="7"/>
        <v>8</v>
      </c>
      <c r="Q47" s="9">
        <f t="shared" si="8"/>
        <v>53.333333333333336</v>
      </c>
    </row>
    <row r="48" spans="1:17" x14ac:dyDescent="0.25">
      <c r="A48" s="5" t="s">
        <v>14</v>
      </c>
      <c r="B48" s="30">
        <v>18</v>
      </c>
      <c r="C48" s="30">
        <v>4</v>
      </c>
      <c r="D48" s="30">
        <v>14</v>
      </c>
      <c r="E48" s="30">
        <v>0</v>
      </c>
      <c r="G48" s="6">
        <f t="shared" si="5"/>
        <v>14</v>
      </c>
      <c r="H48" s="6">
        <f t="shared" si="6"/>
        <v>77.777777777777786</v>
      </c>
      <c r="J48" s="2" t="s">
        <v>6</v>
      </c>
      <c r="K48" s="2">
        <v>14</v>
      </c>
      <c r="L48" s="2">
        <v>7</v>
      </c>
      <c r="M48" s="2">
        <v>7</v>
      </c>
      <c r="N48" s="2">
        <v>0</v>
      </c>
      <c r="P48" s="6">
        <f t="shared" si="7"/>
        <v>7</v>
      </c>
      <c r="Q48" s="9">
        <f t="shared" si="8"/>
        <v>50</v>
      </c>
    </row>
    <row r="49" spans="1:17" x14ac:dyDescent="0.25">
      <c r="A49" s="5" t="s">
        <v>13</v>
      </c>
      <c r="B49" s="30">
        <v>21</v>
      </c>
      <c r="C49" s="30">
        <v>5</v>
      </c>
      <c r="D49" s="30">
        <v>16</v>
      </c>
      <c r="E49" s="30">
        <v>0</v>
      </c>
      <c r="G49" s="6">
        <f t="shared" si="5"/>
        <v>16</v>
      </c>
      <c r="H49" s="6">
        <f t="shared" si="6"/>
        <v>76.19047619047619</v>
      </c>
      <c r="J49" s="2" t="s">
        <v>59</v>
      </c>
      <c r="K49" s="2">
        <v>12</v>
      </c>
      <c r="L49" s="2">
        <v>6</v>
      </c>
      <c r="M49" s="2">
        <v>6</v>
      </c>
      <c r="N49" s="2">
        <v>0</v>
      </c>
      <c r="P49" s="6">
        <f t="shared" si="7"/>
        <v>6</v>
      </c>
      <c r="Q49" s="9">
        <f t="shared" si="8"/>
        <v>50</v>
      </c>
    </row>
    <row r="50" spans="1:17" x14ac:dyDescent="0.25">
      <c r="A50" s="5" t="s">
        <v>6</v>
      </c>
      <c r="B50" s="30">
        <v>12</v>
      </c>
      <c r="C50" s="30">
        <v>3</v>
      </c>
      <c r="D50" s="30">
        <v>8</v>
      </c>
      <c r="E50" s="30">
        <v>1</v>
      </c>
      <c r="G50" s="6">
        <f t="shared" si="5"/>
        <v>9</v>
      </c>
      <c r="H50" s="6">
        <f t="shared" si="6"/>
        <v>75</v>
      </c>
      <c r="J50" s="2" t="s">
        <v>36</v>
      </c>
      <c r="K50" s="2">
        <v>12</v>
      </c>
      <c r="L50" s="2">
        <v>6</v>
      </c>
      <c r="M50" s="2">
        <v>5</v>
      </c>
      <c r="N50" s="2">
        <v>1</v>
      </c>
      <c r="P50" s="6">
        <f t="shared" si="7"/>
        <v>6</v>
      </c>
      <c r="Q50" s="9">
        <f t="shared" si="8"/>
        <v>50</v>
      </c>
    </row>
    <row r="51" spans="1:17" x14ac:dyDescent="0.25">
      <c r="A51" s="8" t="s">
        <v>34</v>
      </c>
      <c r="B51" s="30">
        <v>8</v>
      </c>
      <c r="C51" s="30">
        <v>2</v>
      </c>
      <c r="D51" s="30">
        <v>6</v>
      </c>
      <c r="E51" s="30">
        <v>0</v>
      </c>
      <c r="G51" s="6">
        <f t="shared" si="5"/>
        <v>6</v>
      </c>
      <c r="H51" s="6">
        <f t="shared" si="6"/>
        <v>75</v>
      </c>
      <c r="J51" s="2" t="s">
        <v>0</v>
      </c>
      <c r="K51" s="2">
        <v>31</v>
      </c>
      <c r="L51" s="2">
        <v>17</v>
      </c>
      <c r="M51" s="2">
        <v>14</v>
      </c>
      <c r="N51" s="2">
        <v>0</v>
      </c>
      <c r="P51" s="6">
        <f t="shared" si="7"/>
        <v>14</v>
      </c>
      <c r="Q51" s="9">
        <f t="shared" si="8"/>
        <v>45.161290322580641</v>
      </c>
    </row>
    <row r="52" spans="1:17" x14ac:dyDescent="0.25">
      <c r="A52" s="5" t="s">
        <v>12</v>
      </c>
      <c r="B52" s="30">
        <v>40</v>
      </c>
      <c r="C52" s="30">
        <v>11</v>
      </c>
      <c r="D52" s="30">
        <v>29</v>
      </c>
      <c r="E52" s="30">
        <v>0</v>
      </c>
      <c r="G52" s="6">
        <f t="shared" si="5"/>
        <v>29</v>
      </c>
      <c r="H52" s="6">
        <f t="shared" si="6"/>
        <v>72.5</v>
      </c>
      <c r="J52" s="2" t="s">
        <v>4</v>
      </c>
      <c r="K52" s="2">
        <v>15</v>
      </c>
      <c r="L52" s="2">
        <v>10</v>
      </c>
      <c r="M52" s="2">
        <v>4</v>
      </c>
      <c r="N52" s="2">
        <v>1</v>
      </c>
      <c r="P52" s="6">
        <f t="shared" si="7"/>
        <v>5</v>
      </c>
      <c r="Q52" s="9">
        <f t="shared" si="8"/>
        <v>33.333333333333329</v>
      </c>
    </row>
    <row r="53" spans="1:17" x14ac:dyDescent="0.25">
      <c r="A53" s="8" t="s">
        <v>7</v>
      </c>
      <c r="B53" s="30">
        <v>14</v>
      </c>
      <c r="C53" s="30">
        <v>4</v>
      </c>
      <c r="D53" s="30">
        <v>9</v>
      </c>
      <c r="E53" s="30">
        <v>1</v>
      </c>
      <c r="G53" s="6">
        <f t="shared" si="5"/>
        <v>10</v>
      </c>
      <c r="H53" s="6">
        <f t="shared" si="6"/>
        <v>71.428571428571431</v>
      </c>
      <c r="J53" s="2" t="s">
        <v>14</v>
      </c>
      <c r="K53" s="2">
        <v>20</v>
      </c>
      <c r="L53" s="2">
        <v>14</v>
      </c>
      <c r="M53" s="2">
        <v>6</v>
      </c>
      <c r="N53" s="2">
        <v>0</v>
      </c>
      <c r="P53" s="6">
        <f t="shared" si="7"/>
        <v>6</v>
      </c>
      <c r="Q53" s="9">
        <f t="shared" si="8"/>
        <v>30</v>
      </c>
    </row>
    <row r="54" spans="1:17" x14ac:dyDescent="0.25">
      <c r="A54" s="5" t="s">
        <v>4</v>
      </c>
      <c r="B54" s="30">
        <v>14</v>
      </c>
      <c r="C54" s="30">
        <v>4</v>
      </c>
      <c r="D54" s="30">
        <v>10</v>
      </c>
      <c r="E54" s="30">
        <v>0</v>
      </c>
      <c r="G54" s="6">
        <f t="shared" si="5"/>
        <v>10</v>
      </c>
      <c r="H54" s="6">
        <f t="shared" si="6"/>
        <v>71.428571428571431</v>
      </c>
      <c r="J54" s="2" t="s">
        <v>35</v>
      </c>
      <c r="K54" s="2">
        <v>13</v>
      </c>
      <c r="L54" s="2">
        <v>10</v>
      </c>
      <c r="M54" s="2">
        <v>3</v>
      </c>
      <c r="N54" s="2">
        <v>0</v>
      </c>
      <c r="P54" s="6">
        <f t="shared" si="7"/>
        <v>3</v>
      </c>
      <c r="Q54" s="9">
        <f t="shared" si="8"/>
        <v>23.076923076923077</v>
      </c>
    </row>
    <row r="55" spans="1:17" x14ac:dyDescent="0.25">
      <c r="A55" s="5" t="s">
        <v>59</v>
      </c>
      <c r="B55" s="30">
        <v>17</v>
      </c>
      <c r="C55" s="30">
        <v>6</v>
      </c>
      <c r="D55" s="30">
        <v>11</v>
      </c>
      <c r="E55" s="30">
        <v>0</v>
      </c>
      <c r="G55" s="6">
        <f t="shared" si="5"/>
        <v>11</v>
      </c>
      <c r="H55" s="6">
        <f t="shared" si="6"/>
        <v>64.705882352941174</v>
      </c>
      <c r="J55" s="2" t="s">
        <v>31</v>
      </c>
      <c r="K55" s="2">
        <v>25</v>
      </c>
      <c r="L55" s="2">
        <v>21</v>
      </c>
      <c r="M55" s="2">
        <v>4</v>
      </c>
      <c r="N55" s="2">
        <v>0</v>
      </c>
      <c r="P55" s="6">
        <f t="shared" si="7"/>
        <v>4</v>
      </c>
      <c r="Q55" s="9">
        <f t="shared" si="8"/>
        <v>16</v>
      </c>
    </row>
    <row r="56" spans="1:17" x14ac:dyDescent="0.25">
      <c r="A56" s="5" t="s">
        <v>8</v>
      </c>
      <c r="B56" s="30">
        <v>20</v>
      </c>
      <c r="C56" s="30">
        <v>8</v>
      </c>
      <c r="D56" s="30">
        <v>12</v>
      </c>
      <c r="E56" s="30">
        <v>0</v>
      </c>
      <c r="G56" s="6">
        <f t="shared" si="5"/>
        <v>12</v>
      </c>
      <c r="H56" s="6">
        <f t="shared" si="6"/>
        <v>60</v>
      </c>
      <c r="J56" s="2" t="s">
        <v>32</v>
      </c>
      <c r="K56" s="2">
        <v>12</v>
      </c>
      <c r="L56" s="2">
        <v>11</v>
      </c>
      <c r="M56" s="2">
        <v>1</v>
      </c>
      <c r="N56" s="2">
        <v>0</v>
      </c>
      <c r="P56" s="6">
        <f t="shared" si="7"/>
        <v>1</v>
      </c>
      <c r="Q56" s="9">
        <f t="shared" si="8"/>
        <v>8.3333333333333321</v>
      </c>
    </row>
    <row r="57" spans="1:17" x14ac:dyDescent="0.25">
      <c r="A57" s="5" t="s">
        <v>35</v>
      </c>
      <c r="B57" s="30">
        <v>12</v>
      </c>
      <c r="C57" s="30">
        <v>5</v>
      </c>
      <c r="D57" s="30">
        <v>7</v>
      </c>
      <c r="E57" s="30">
        <v>0</v>
      </c>
      <c r="G57" s="6">
        <f t="shared" si="5"/>
        <v>7</v>
      </c>
      <c r="H57" s="6">
        <f t="shared" si="6"/>
        <v>58.333333333333336</v>
      </c>
      <c r="J57" s="2" t="s">
        <v>7</v>
      </c>
      <c r="K57" s="2">
        <v>17</v>
      </c>
      <c r="L57" s="2">
        <v>16</v>
      </c>
      <c r="M57" s="2">
        <v>1</v>
      </c>
      <c r="N57" s="2">
        <v>0</v>
      </c>
      <c r="P57" s="6">
        <f t="shared" si="7"/>
        <v>1</v>
      </c>
      <c r="Q57" s="9">
        <f t="shared" si="8"/>
        <v>5.8823529411764701</v>
      </c>
    </row>
    <row r="58" spans="1:17" x14ac:dyDescent="0.25">
      <c r="A58" s="5" t="s">
        <v>31</v>
      </c>
      <c r="B58" s="30">
        <v>14</v>
      </c>
      <c r="C58" s="30">
        <v>7</v>
      </c>
      <c r="D58" s="30">
        <v>7</v>
      </c>
      <c r="E58" s="30">
        <v>0</v>
      </c>
      <c r="G58" s="6">
        <f t="shared" si="5"/>
        <v>7</v>
      </c>
      <c r="H58" s="6">
        <f t="shared" si="6"/>
        <v>50</v>
      </c>
      <c r="J58" s="2" t="s">
        <v>80</v>
      </c>
      <c r="K58" s="2">
        <v>2</v>
      </c>
      <c r="L58" s="2">
        <v>2</v>
      </c>
      <c r="M58" s="2">
        <v>0</v>
      </c>
      <c r="N58" s="2">
        <v>0</v>
      </c>
      <c r="P58" s="6">
        <f t="shared" si="7"/>
        <v>0</v>
      </c>
      <c r="Q58" s="9">
        <f t="shared" si="8"/>
        <v>0</v>
      </c>
    </row>
    <row r="59" spans="1:17" x14ac:dyDescent="0.25">
      <c r="A59" s="5" t="s">
        <v>64</v>
      </c>
      <c r="B59" s="30">
        <v>2</v>
      </c>
      <c r="C59" s="30">
        <v>1</v>
      </c>
      <c r="D59" s="30">
        <v>1</v>
      </c>
      <c r="E59" s="30">
        <v>0</v>
      </c>
      <c r="G59" s="6">
        <f t="shared" si="5"/>
        <v>1</v>
      </c>
      <c r="H59" s="6">
        <f t="shared" si="6"/>
        <v>50</v>
      </c>
      <c r="J59" s="2" t="s">
        <v>64</v>
      </c>
      <c r="K59" s="2">
        <v>1</v>
      </c>
      <c r="L59" s="2">
        <v>1</v>
      </c>
      <c r="M59" s="2">
        <v>0</v>
      </c>
      <c r="N59" s="2">
        <v>0</v>
      </c>
      <c r="P59" s="6">
        <f t="shared" si="7"/>
        <v>0</v>
      </c>
      <c r="Q59" s="9">
        <f t="shared" si="8"/>
        <v>0</v>
      </c>
    </row>
    <row r="60" spans="1:17" x14ac:dyDescent="0.25">
      <c r="A60" s="8" t="s">
        <v>37</v>
      </c>
      <c r="B60" s="30">
        <v>4</v>
      </c>
      <c r="C60" s="30">
        <v>4</v>
      </c>
      <c r="D60" s="30">
        <v>0</v>
      </c>
      <c r="E60" s="30">
        <v>0</v>
      </c>
      <c r="G60" s="6">
        <f t="shared" si="5"/>
        <v>0</v>
      </c>
      <c r="H60" s="6">
        <f t="shared" si="6"/>
        <v>0</v>
      </c>
      <c r="J60" s="2"/>
      <c r="K60" s="2"/>
      <c r="L60" s="2"/>
      <c r="M60" s="2"/>
      <c r="N60" s="2"/>
      <c r="P60" s="6"/>
      <c r="Q60" s="9"/>
    </row>
    <row r="61" spans="1:17" ht="36" x14ac:dyDescent="0.25">
      <c r="A61" s="17" t="s">
        <v>74</v>
      </c>
      <c r="B61" s="29">
        <v>403</v>
      </c>
      <c r="C61" s="29">
        <v>86</v>
      </c>
      <c r="D61" s="29">
        <v>311</v>
      </c>
      <c r="E61" s="29">
        <v>6</v>
      </c>
      <c r="G61" s="6">
        <f t="shared" ref="G61" si="9">E61+D61</f>
        <v>317</v>
      </c>
      <c r="H61" s="19">
        <f t="shared" si="6"/>
        <v>78.660049627791565</v>
      </c>
      <c r="I61" s="26" t="s">
        <v>91</v>
      </c>
      <c r="J61" s="17" t="s">
        <v>74</v>
      </c>
      <c r="K61" s="29">
        <f>SUM(K32:K59)</f>
        <v>412</v>
      </c>
      <c r="L61" s="29">
        <f t="shared" ref="L61:N61" si="10">SUM(L32:L59)</f>
        <v>179</v>
      </c>
      <c r="M61" s="29">
        <f t="shared" si="10"/>
        <v>230</v>
      </c>
      <c r="N61" s="29">
        <f t="shared" si="10"/>
        <v>3</v>
      </c>
      <c r="P61" s="6">
        <f t="shared" ref="P61" si="11">N61+M61</f>
        <v>233</v>
      </c>
      <c r="Q61" s="19">
        <f t="shared" ref="Q61" si="12">P61/K61*100</f>
        <v>56.553398058252426</v>
      </c>
    </row>
    <row r="62" spans="1:17" x14ac:dyDescent="0.25">
      <c r="A62" s="5" t="s">
        <v>46</v>
      </c>
      <c r="B62" s="30">
        <v>67</v>
      </c>
      <c r="C62" s="30">
        <v>16</v>
      </c>
      <c r="D62" s="30">
        <v>51</v>
      </c>
      <c r="E62" s="30">
        <v>0</v>
      </c>
      <c r="J62" s="2" t="s">
        <v>46</v>
      </c>
      <c r="K62" s="2">
        <v>102</v>
      </c>
      <c r="L62" s="2">
        <v>61</v>
      </c>
      <c r="M62" s="2">
        <v>40</v>
      </c>
      <c r="N62" s="2">
        <v>1</v>
      </c>
    </row>
    <row r="63" spans="1:17" x14ac:dyDescent="0.25">
      <c r="A63" s="5" t="s">
        <v>45</v>
      </c>
      <c r="B63" s="30">
        <v>266</v>
      </c>
      <c r="C63" s="30">
        <v>57</v>
      </c>
      <c r="D63" s="30">
        <v>204</v>
      </c>
      <c r="E63" s="30">
        <v>5</v>
      </c>
      <c r="J63" s="2" t="s">
        <v>45</v>
      </c>
      <c r="K63" s="2">
        <v>273</v>
      </c>
      <c r="L63" s="2">
        <v>110</v>
      </c>
      <c r="M63" s="2">
        <v>161</v>
      </c>
      <c r="N63" s="2">
        <v>2</v>
      </c>
    </row>
    <row r="64" spans="1:17" x14ac:dyDescent="0.25">
      <c r="A64" s="5" t="s">
        <v>70</v>
      </c>
      <c r="B64" s="30">
        <v>57</v>
      </c>
      <c r="C64" s="30">
        <v>10</v>
      </c>
      <c r="D64" s="30">
        <v>46</v>
      </c>
      <c r="E64" s="30">
        <v>1</v>
      </c>
      <c r="J64" s="2" t="s">
        <v>70</v>
      </c>
      <c r="K64" s="2">
        <v>27</v>
      </c>
      <c r="L64" s="2">
        <v>2</v>
      </c>
      <c r="M64" s="2">
        <v>25</v>
      </c>
      <c r="N64" s="2">
        <v>0</v>
      </c>
    </row>
    <row r="65" spans="1:17" x14ac:dyDescent="0.25">
      <c r="A65" s="8" t="s">
        <v>71</v>
      </c>
      <c r="B65" s="27">
        <v>13</v>
      </c>
      <c r="C65" s="27">
        <v>3</v>
      </c>
      <c r="D65" s="27">
        <v>10</v>
      </c>
      <c r="E65" s="27">
        <v>0</v>
      </c>
      <c r="J65" s="2" t="s">
        <v>71</v>
      </c>
      <c r="K65" s="2">
        <v>10</v>
      </c>
      <c r="L65" s="2">
        <v>6</v>
      </c>
      <c r="M65" s="2">
        <v>4</v>
      </c>
      <c r="N65" s="2">
        <v>0</v>
      </c>
    </row>
    <row r="69" spans="1:17" ht="36" x14ac:dyDescent="0.25">
      <c r="A69" s="17" t="s">
        <v>87</v>
      </c>
      <c r="B69" s="18">
        <f>B25+B61</f>
        <v>689</v>
      </c>
      <c r="C69" s="18">
        <f t="shared" ref="C69:E69" si="13">C25+C61</f>
        <v>119</v>
      </c>
      <c r="D69" s="18">
        <f t="shared" si="13"/>
        <v>558</v>
      </c>
      <c r="E69" s="18">
        <f t="shared" si="13"/>
        <v>12</v>
      </c>
      <c r="G69" s="6">
        <f t="shared" ref="G69" si="14">E69+D69</f>
        <v>570</v>
      </c>
      <c r="H69" s="19">
        <f>G69/B69*100</f>
        <v>82.72859216255442</v>
      </c>
      <c r="I69" s="26" t="s">
        <v>92</v>
      </c>
      <c r="J69" s="17" t="s">
        <v>87</v>
      </c>
      <c r="K69" s="18">
        <f>K25+K61</f>
        <v>692</v>
      </c>
      <c r="L69" s="18">
        <f t="shared" ref="L69:N69" si="15">L25+L61</f>
        <v>225</v>
      </c>
      <c r="M69" s="18">
        <f t="shared" si="15"/>
        <v>457</v>
      </c>
      <c r="N69" s="18">
        <f t="shared" si="15"/>
        <v>10</v>
      </c>
      <c r="P69" s="6">
        <f t="shared" ref="P69" si="16">N69+M69</f>
        <v>467</v>
      </c>
      <c r="Q69" s="19">
        <f>P69/K69*100</f>
        <v>67.48554913294798</v>
      </c>
    </row>
    <row r="70" spans="1:17" ht="36" x14ac:dyDescent="0.25">
      <c r="H70" s="19">
        <f>E69/B69*100</f>
        <v>1.741654571843251</v>
      </c>
      <c r="I70" s="26" t="s">
        <v>93</v>
      </c>
      <c r="Q70" s="19">
        <f>N69/K69*100</f>
        <v>1.4450867052023122</v>
      </c>
    </row>
  </sheetData>
  <sortState ref="J30:Q57">
    <sortCondition descending="1" ref="Q30:Q57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R38"/>
  <sheetViews>
    <sheetView topLeftCell="A10" workbookViewId="0">
      <selection activeCell="J37" sqref="J37:N38"/>
    </sheetView>
  </sheetViews>
  <sheetFormatPr defaultRowHeight="12" x14ac:dyDescent="0.25"/>
  <cols>
    <col min="1" max="9" width="8.88671875" style="1"/>
    <col min="10" max="10" width="61" style="1" bestFit="1" customWidth="1"/>
    <col min="11" max="13" width="8.88671875" style="1"/>
    <col min="14" max="14" width="11" style="1" bestFit="1" customWidth="1"/>
    <col min="15" max="16384" width="8.88671875" style="1"/>
  </cols>
  <sheetData>
    <row r="1" spans="10:14" x14ac:dyDescent="0.25">
      <c r="J1" s="10" t="s">
        <v>85</v>
      </c>
    </row>
    <row r="2" spans="10:14" x14ac:dyDescent="0.25">
      <c r="J2" s="1" t="s">
        <v>48</v>
      </c>
      <c r="K2" s="1">
        <v>86</v>
      </c>
      <c r="L2" s="11">
        <f>K2/$J$13</f>
        <v>0.21339950372208435</v>
      </c>
    </row>
    <row r="3" spans="10:14" x14ac:dyDescent="0.25">
      <c r="J3" s="12" t="s">
        <v>47</v>
      </c>
      <c r="K3" s="13">
        <v>81</v>
      </c>
      <c r="L3" s="11">
        <f t="shared" ref="L3:L11" si="0">K3/$J$13</f>
        <v>0.20099255583126552</v>
      </c>
    </row>
    <row r="4" spans="10:14" x14ac:dyDescent="0.25">
      <c r="J4" s="12" t="s">
        <v>49</v>
      </c>
      <c r="K4" s="13">
        <v>63</v>
      </c>
      <c r="L4" s="11">
        <f t="shared" si="0"/>
        <v>0.15632754342431762</v>
      </c>
    </row>
    <row r="5" spans="10:14" x14ac:dyDescent="0.25">
      <c r="J5" s="12" t="s">
        <v>50</v>
      </c>
      <c r="K5" s="13">
        <v>48</v>
      </c>
      <c r="L5" s="11">
        <f t="shared" si="0"/>
        <v>0.11910669975186104</v>
      </c>
    </row>
    <row r="6" spans="10:14" x14ac:dyDescent="0.25">
      <c r="J6" s="12" t="s">
        <v>52</v>
      </c>
      <c r="K6" s="13">
        <v>49</v>
      </c>
      <c r="L6" s="11">
        <f t="shared" si="0"/>
        <v>0.12158808933002481</v>
      </c>
    </row>
    <row r="7" spans="10:14" x14ac:dyDescent="0.25">
      <c r="J7" s="12" t="s">
        <v>51</v>
      </c>
      <c r="K7" s="13">
        <v>24</v>
      </c>
      <c r="L7" s="11">
        <f t="shared" si="0"/>
        <v>5.9553349875930521E-2</v>
      </c>
    </row>
    <row r="8" spans="10:14" x14ac:dyDescent="0.25">
      <c r="J8" s="12" t="s">
        <v>54</v>
      </c>
      <c r="K8" s="13">
        <v>21</v>
      </c>
      <c r="L8" s="11">
        <f t="shared" si="0"/>
        <v>5.2109181141439205E-2</v>
      </c>
    </row>
    <row r="9" spans="10:14" x14ac:dyDescent="0.25">
      <c r="J9" s="12" t="s">
        <v>55</v>
      </c>
      <c r="K9" s="13">
        <v>10</v>
      </c>
      <c r="L9" s="11">
        <f t="shared" si="0"/>
        <v>2.4813895781637719E-2</v>
      </c>
    </row>
    <row r="10" spans="10:14" x14ac:dyDescent="0.25">
      <c r="J10" s="12" t="s">
        <v>56</v>
      </c>
      <c r="K10" s="13">
        <v>10</v>
      </c>
      <c r="L10" s="11">
        <f t="shared" si="0"/>
        <v>2.4813895781637719E-2</v>
      </c>
    </row>
    <row r="11" spans="10:14" x14ac:dyDescent="0.25">
      <c r="J11" s="12" t="s">
        <v>53</v>
      </c>
      <c r="K11" s="13">
        <v>11</v>
      </c>
      <c r="L11" s="11">
        <f t="shared" si="0"/>
        <v>2.729528535980149E-2</v>
      </c>
    </row>
    <row r="13" spans="10:14" x14ac:dyDescent="0.25">
      <c r="J13" s="1">
        <f>SUM(K2:K11)</f>
        <v>403</v>
      </c>
      <c r="K13" s="3">
        <f>SUM(K4:K11)</f>
        <v>236</v>
      </c>
      <c r="M13" s="36">
        <f>K13/J13</f>
        <v>0.5856079404466501</v>
      </c>
      <c r="N13" s="37" t="s">
        <v>83</v>
      </c>
    </row>
    <row r="14" spans="10:14" x14ac:dyDescent="0.25">
      <c r="K14" s="3">
        <f>SUM(K3:K11)</f>
        <v>317</v>
      </c>
      <c r="M14" s="14">
        <f>K14/J13</f>
        <v>0.78660049627791562</v>
      </c>
      <c r="N14" s="1" t="s">
        <v>84</v>
      </c>
    </row>
    <row r="20" spans="10:18" x14ac:dyDescent="0.25">
      <c r="J20" s="10" t="s">
        <v>86</v>
      </c>
    </row>
    <row r="21" spans="10:18" x14ac:dyDescent="0.25">
      <c r="J21" s="1" t="s">
        <v>48</v>
      </c>
      <c r="K21" s="1">
        <v>33</v>
      </c>
      <c r="L21" s="11">
        <f>K21/$J$32</f>
        <v>0.11538461538461539</v>
      </c>
    </row>
    <row r="22" spans="10:18" x14ac:dyDescent="0.25">
      <c r="J22" s="12" t="s">
        <v>47</v>
      </c>
      <c r="K22" s="13">
        <v>17</v>
      </c>
      <c r="L22" s="11">
        <f t="shared" ref="L22:L30" si="1">K22/$J$32</f>
        <v>5.944055944055944E-2</v>
      </c>
      <c r="R22" s="34"/>
    </row>
    <row r="23" spans="10:18" x14ac:dyDescent="0.25">
      <c r="J23" s="12" t="s">
        <v>49</v>
      </c>
      <c r="K23" s="35">
        <v>19</v>
      </c>
      <c r="L23" s="11">
        <f t="shared" si="1"/>
        <v>6.6433566433566432E-2</v>
      </c>
      <c r="M23" s="15"/>
      <c r="R23" s="34"/>
    </row>
    <row r="24" spans="10:18" x14ac:dyDescent="0.25">
      <c r="J24" s="12" t="s">
        <v>50</v>
      </c>
      <c r="K24" s="35">
        <v>31</v>
      </c>
      <c r="L24" s="11">
        <f t="shared" si="1"/>
        <v>0.10839160839160839</v>
      </c>
      <c r="R24" s="34"/>
    </row>
    <row r="25" spans="10:18" x14ac:dyDescent="0.25">
      <c r="J25" s="12" t="s">
        <v>52</v>
      </c>
      <c r="K25" s="35">
        <v>27</v>
      </c>
      <c r="L25" s="11">
        <f t="shared" si="1"/>
        <v>9.4405594405594401E-2</v>
      </c>
      <c r="R25" s="34"/>
    </row>
    <row r="26" spans="10:18" x14ac:dyDescent="0.25">
      <c r="J26" s="12" t="s">
        <v>51</v>
      </c>
      <c r="K26" s="35">
        <v>37</v>
      </c>
      <c r="L26" s="11">
        <f t="shared" si="1"/>
        <v>0.12937062937062938</v>
      </c>
      <c r="R26" s="34"/>
    </row>
    <row r="27" spans="10:18" x14ac:dyDescent="0.25">
      <c r="J27" s="12" t="s">
        <v>54</v>
      </c>
      <c r="K27" s="35">
        <v>25</v>
      </c>
      <c r="L27" s="11">
        <f t="shared" si="1"/>
        <v>8.7412587412587409E-2</v>
      </c>
      <c r="R27" s="34"/>
    </row>
    <row r="28" spans="10:18" x14ac:dyDescent="0.25">
      <c r="J28" s="12" t="s">
        <v>55</v>
      </c>
      <c r="K28" s="35">
        <v>18</v>
      </c>
      <c r="L28" s="11">
        <f t="shared" si="1"/>
        <v>6.2937062937062943E-2</v>
      </c>
      <c r="R28" s="34"/>
    </row>
    <row r="29" spans="10:18" x14ac:dyDescent="0.25">
      <c r="J29" s="12" t="s">
        <v>56</v>
      </c>
      <c r="K29" s="35">
        <v>15</v>
      </c>
      <c r="L29" s="11">
        <f t="shared" si="1"/>
        <v>5.2447552447552448E-2</v>
      </c>
      <c r="R29" s="34"/>
    </row>
    <row r="30" spans="10:18" x14ac:dyDescent="0.25">
      <c r="J30" s="12" t="s">
        <v>53</v>
      </c>
      <c r="K30" s="35">
        <v>64</v>
      </c>
      <c r="L30" s="11">
        <f t="shared" si="1"/>
        <v>0.22377622377622378</v>
      </c>
      <c r="R30" s="34"/>
    </row>
    <row r="31" spans="10:18" x14ac:dyDescent="0.25">
      <c r="R31" s="34"/>
    </row>
    <row r="32" spans="10:18" x14ac:dyDescent="0.25">
      <c r="J32" s="1">
        <f>SUM(K21:K30)</f>
        <v>286</v>
      </c>
      <c r="K32" s="3">
        <f>SUM(K23:K30)</f>
        <v>236</v>
      </c>
      <c r="M32" s="36">
        <f>K32/J32</f>
        <v>0.82517482517482521</v>
      </c>
      <c r="N32" s="37" t="s">
        <v>83</v>
      </c>
    </row>
    <row r="33" spans="10:14" x14ac:dyDescent="0.25">
      <c r="K33" s="3">
        <f>SUM(K22:K30)</f>
        <v>253</v>
      </c>
      <c r="M33" s="14">
        <f>K33/J32</f>
        <v>0.88461538461538458</v>
      </c>
      <c r="N33" s="1" t="s">
        <v>84</v>
      </c>
    </row>
    <row r="37" spans="10:14" x14ac:dyDescent="0.25">
      <c r="J37" s="1">
        <f>J32+J13</f>
        <v>689</v>
      </c>
      <c r="K37" s="3">
        <f>K13+K32</f>
        <v>472</v>
      </c>
      <c r="M37" s="36">
        <f>K37/J37</f>
        <v>0.68505079825834547</v>
      </c>
      <c r="N37" s="37" t="s">
        <v>83</v>
      </c>
    </row>
    <row r="38" spans="10:14" x14ac:dyDescent="0.25">
      <c r="K38" s="3">
        <f>K14+K33</f>
        <v>570</v>
      </c>
      <c r="M38" s="14">
        <f>K38/J37</f>
        <v>0.82728592162554426</v>
      </c>
      <c r="N38" s="1" t="s">
        <v>84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N38"/>
  <sheetViews>
    <sheetView topLeftCell="A16" workbookViewId="0">
      <selection activeCell="J41" sqref="J41"/>
    </sheetView>
  </sheetViews>
  <sheetFormatPr defaultRowHeight="12" x14ac:dyDescent="0.25"/>
  <cols>
    <col min="1" max="9" width="8.88671875" style="1"/>
    <col min="10" max="10" width="61" style="1" bestFit="1" customWidth="1"/>
    <col min="11" max="13" width="8.88671875" style="1"/>
    <col min="14" max="14" width="10.88671875" style="1" bestFit="1" customWidth="1"/>
    <col min="15" max="16384" width="8.88671875" style="1"/>
  </cols>
  <sheetData>
    <row r="1" spans="10:14" x14ac:dyDescent="0.25">
      <c r="J1" s="10" t="s">
        <v>81</v>
      </c>
    </row>
    <row r="2" spans="10:14" x14ac:dyDescent="0.25">
      <c r="J2" s="1" t="s">
        <v>48</v>
      </c>
      <c r="K2" s="1">
        <v>179</v>
      </c>
      <c r="L2" s="11">
        <f>K2/$J$13</f>
        <v>0.4344660194174757</v>
      </c>
    </row>
    <row r="3" spans="10:14" x14ac:dyDescent="0.25">
      <c r="J3" s="12" t="s">
        <v>47</v>
      </c>
      <c r="K3" s="13">
        <v>57</v>
      </c>
      <c r="L3" s="11">
        <f t="shared" ref="L3:L11" si="0">K3/$J$13</f>
        <v>0.13834951456310679</v>
      </c>
    </row>
    <row r="4" spans="10:14" x14ac:dyDescent="0.25">
      <c r="J4" s="12" t="s">
        <v>49</v>
      </c>
      <c r="K4" s="13">
        <v>53</v>
      </c>
      <c r="L4" s="11">
        <f t="shared" si="0"/>
        <v>0.12864077669902912</v>
      </c>
    </row>
    <row r="5" spans="10:14" x14ac:dyDescent="0.25">
      <c r="J5" s="12" t="s">
        <v>50</v>
      </c>
      <c r="K5" s="13">
        <v>42</v>
      </c>
      <c r="L5" s="11">
        <f t="shared" si="0"/>
        <v>0.10194174757281553</v>
      </c>
    </row>
    <row r="6" spans="10:14" x14ac:dyDescent="0.25">
      <c r="J6" s="12" t="s">
        <v>52</v>
      </c>
      <c r="K6" s="13">
        <v>24</v>
      </c>
      <c r="L6" s="11">
        <f t="shared" si="0"/>
        <v>5.8252427184466021E-2</v>
      </c>
    </row>
    <row r="7" spans="10:14" x14ac:dyDescent="0.25">
      <c r="J7" s="12" t="s">
        <v>51</v>
      </c>
      <c r="K7" s="13">
        <v>22</v>
      </c>
      <c r="L7" s="11">
        <f t="shared" si="0"/>
        <v>5.3398058252427182E-2</v>
      </c>
    </row>
    <row r="8" spans="10:14" x14ac:dyDescent="0.25">
      <c r="J8" s="12" t="s">
        <v>54</v>
      </c>
      <c r="K8" s="13">
        <v>10</v>
      </c>
      <c r="L8" s="11">
        <f t="shared" si="0"/>
        <v>2.4271844660194174E-2</v>
      </c>
    </row>
    <row r="9" spans="10:14" x14ac:dyDescent="0.25">
      <c r="J9" s="12" t="s">
        <v>55</v>
      </c>
      <c r="K9" s="13">
        <v>11</v>
      </c>
      <c r="L9" s="11">
        <f t="shared" si="0"/>
        <v>2.6699029126213591E-2</v>
      </c>
    </row>
    <row r="10" spans="10:14" x14ac:dyDescent="0.25">
      <c r="J10" s="12" t="s">
        <v>56</v>
      </c>
      <c r="K10" s="13">
        <v>7</v>
      </c>
      <c r="L10" s="11">
        <f t="shared" si="0"/>
        <v>1.6990291262135922E-2</v>
      </c>
    </row>
    <row r="11" spans="10:14" x14ac:dyDescent="0.25">
      <c r="J11" s="12" t="s">
        <v>53</v>
      </c>
      <c r="K11" s="13">
        <v>7</v>
      </c>
      <c r="L11" s="11">
        <f t="shared" si="0"/>
        <v>1.6990291262135922E-2</v>
      </c>
    </row>
    <row r="13" spans="10:14" x14ac:dyDescent="0.25">
      <c r="J13" s="1">
        <f>SUM(K2:K11)</f>
        <v>412</v>
      </c>
      <c r="K13" s="3">
        <f>SUM(K4:K11)</f>
        <v>176</v>
      </c>
      <c r="M13" s="36">
        <f>K13/J13</f>
        <v>0.42718446601941745</v>
      </c>
      <c r="N13" s="37" t="s">
        <v>83</v>
      </c>
    </row>
    <row r="14" spans="10:14" x14ac:dyDescent="0.25">
      <c r="K14" s="3">
        <f>SUM(K3:K11)</f>
        <v>233</v>
      </c>
      <c r="M14" s="14">
        <f>K14/J13</f>
        <v>0.56553398058252424</v>
      </c>
      <c r="N14" s="1" t="s">
        <v>84</v>
      </c>
    </row>
    <row r="20" spans="10:14" x14ac:dyDescent="0.25">
      <c r="J20" s="10" t="s">
        <v>82</v>
      </c>
    </row>
    <row r="21" spans="10:14" x14ac:dyDescent="0.25">
      <c r="J21" s="1" t="s">
        <v>48</v>
      </c>
      <c r="K21" s="1">
        <v>46</v>
      </c>
      <c r="L21" s="11">
        <f>K21/$J$32</f>
        <v>0.16428571428571428</v>
      </c>
    </row>
    <row r="22" spans="10:14" x14ac:dyDescent="0.25">
      <c r="J22" s="12" t="s">
        <v>47</v>
      </c>
      <c r="K22" s="13">
        <v>31</v>
      </c>
      <c r="L22" s="11">
        <f t="shared" ref="L22:L30" si="1">K22/$J$32</f>
        <v>0.11071428571428571</v>
      </c>
    </row>
    <row r="23" spans="10:14" x14ac:dyDescent="0.25">
      <c r="J23" s="12" t="s">
        <v>49</v>
      </c>
      <c r="K23" s="13">
        <v>36</v>
      </c>
      <c r="L23" s="11">
        <f t="shared" si="1"/>
        <v>0.12857142857142856</v>
      </c>
    </row>
    <row r="24" spans="10:14" x14ac:dyDescent="0.25">
      <c r="J24" s="12" t="s">
        <v>50</v>
      </c>
      <c r="K24" s="13">
        <v>29</v>
      </c>
      <c r="L24" s="11">
        <f t="shared" si="1"/>
        <v>0.10357142857142858</v>
      </c>
    </row>
    <row r="25" spans="10:14" x14ac:dyDescent="0.25">
      <c r="J25" s="12" t="s">
        <v>52</v>
      </c>
      <c r="K25" s="13">
        <v>34</v>
      </c>
      <c r="L25" s="11">
        <f t="shared" si="1"/>
        <v>0.12142857142857143</v>
      </c>
    </row>
    <row r="26" spans="10:14" x14ac:dyDescent="0.25">
      <c r="J26" s="12" t="s">
        <v>51</v>
      </c>
      <c r="K26" s="13">
        <v>28</v>
      </c>
      <c r="L26" s="11">
        <f t="shared" si="1"/>
        <v>0.1</v>
      </c>
    </row>
    <row r="27" spans="10:14" x14ac:dyDescent="0.25">
      <c r="J27" s="12" t="s">
        <v>54</v>
      </c>
      <c r="K27" s="13">
        <v>25</v>
      </c>
      <c r="L27" s="11">
        <f t="shared" si="1"/>
        <v>8.9285714285714288E-2</v>
      </c>
    </row>
    <row r="28" spans="10:14" x14ac:dyDescent="0.25">
      <c r="J28" s="12" t="s">
        <v>55</v>
      </c>
      <c r="K28" s="13">
        <v>18</v>
      </c>
      <c r="L28" s="11">
        <f t="shared" si="1"/>
        <v>6.4285714285714279E-2</v>
      </c>
    </row>
    <row r="29" spans="10:14" x14ac:dyDescent="0.25">
      <c r="J29" s="12" t="s">
        <v>56</v>
      </c>
      <c r="K29" s="13">
        <v>11</v>
      </c>
      <c r="L29" s="11">
        <f t="shared" si="1"/>
        <v>3.9285714285714285E-2</v>
      </c>
    </row>
    <row r="30" spans="10:14" x14ac:dyDescent="0.25">
      <c r="J30" s="12" t="s">
        <v>53</v>
      </c>
      <c r="K30" s="13">
        <v>22</v>
      </c>
      <c r="L30" s="11">
        <f t="shared" si="1"/>
        <v>7.857142857142857E-2</v>
      </c>
    </row>
    <row r="32" spans="10:14" x14ac:dyDescent="0.25">
      <c r="J32" s="1">
        <f>SUM(K21:K30)</f>
        <v>280</v>
      </c>
      <c r="K32" s="3">
        <f>SUM(K23:K30)</f>
        <v>203</v>
      </c>
      <c r="M32" s="36">
        <f>K32/J32</f>
        <v>0.72499999999999998</v>
      </c>
      <c r="N32" s="37" t="s">
        <v>83</v>
      </c>
    </row>
    <row r="33" spans="10:14" x14ac:dyDescent="0.25">
      <c r="K33" s="3">
        <f>SUM(K22:K30)</f>
        <v>234</v>
      </c>
      <c r="M33" s="14">
        <f>K33/J32</f>
        <v>0.83571428571428574</v>
      </c>
      <c r="N33" s="1" t="s">
        <v>84</v>
      </c>
    </row>
    <row r="37" spans="10:14" x14ac:dyDescent="0.25">
      <c r="J37" s="1">
        <f>J32+J13</f>
        <v>692</v>
      </c>
      <c r="K37" s="3">
        <f>K13+K32</f>
        <v>379</v>
      </c>
      <c r="M37" s="36">
        <f>K37/J37</f>
        <v>0.54768786127167635</v>
      </c>
      <c r="N37" s="37" t="s">
        <v>83</v>
      </c>
    </row>
    <row r="38" spans="10:14" x14ac:dyDescent="0.25">
      <c r="K38" s="3">
        <f>K14+K33</f>
        <v>467</v>
      </c>
      <c r="M38" s="14">
        <f>K38/J37</f>
        <v>0.67485549132947975</v>
      </c>
      <c r="N38" s="1" t="s">
        <v>84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rezidua pesticidu-zeleninaovoce</vt:lpstr>
      <vt:lpstr>vícenásobné nálezy_2018</vt:lpstr>
      <vt:lpstr>vícenásobné nálezy_2017</vt:lpstr>
    </vt:vector>
  </TitlesOfParts>
  <Company>CZPI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</dc:creator>
  <cp:lastModifiedBy>Andrea Hrabalová</cp:lastModifiedBy>
  <cp:lastPrinted>2001-09-07T08:58:21Z</cp:lastPrinted>
  <dcterms:created xsi:type="dcterms:W3CDTF">2000-02-18T06:36:38Z</dcterms:created>
  <dcterms:modified xsi:type="dcterms:W3CDTF">2019-06-13T05:17:29Z</dcterms:modified>
</cp:coreProperties>
</file>